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4" activeTab="4"/>
  </bookViews>
  <sheets>
    <sheet name="Hoja5" sheetId="1" state="hidden" r:id="rId1"/>
    <sheet name="Deuda" sheetId="2" state="hidden" r:id="rId2"/>
    <sheet name="Hoja2" sheetId="3" state="hidden" r:id="rId3"/>
    <sheet name="Hoja3" sheetId="4" state="hidden" r:id="rId4"/>
    <sheet name="DEUDA_06-10" sheetId="5" r:id="rId5"/>
  </sheets>
  <definedNames>
    <definedName name="Excel_BuiltIn_Print_Area_1">'Deuda'!$A$5:$E$52</definedName>
    <definedName name="Excel_BuiltIn_Print_Area_1_1">'Deuda'!$A$6:$E$52</definedName>
  </definedNames>
  <calcPr fullCalcOnLoad="1"/>
</workbook>
</file>

<file path=xl/sharedStrings.xml><?xml version="1.0" encoding="utf-8"?>
<sst xmlns="http://schemas.openxmlformats.org/spreadsheetml/2006/main" count="654" uniqueCount="173">
  <si>
    <t>Nro Asiento</t>
  </si>
  <si>
    <t>Tipo</t>
  </si>
  <si>
    <t>Origen</t>
  </si>
  <si>
    <t>Codigo</t>
  </si>
  <si>
    <t>Descripción</t>
  </si>
  <si>
    <t>Debe</t>
  </si>
  <si>
    <t>Haber</t>
  </si>
  <si>
    <t>Auxiliar 1</t>
  </si>
  <si>
    <t>Auxiliar 2</t>
  </si>
  <si>
    <t>Auxiliar 3</t>
  </si>
  <si>
    <t>Auxiliar 4</t>
  </si>
  <si>
    <t>Fecha</t>
  </si>
  <si>
    <t>Saldo Debe</t>
  </si>
  <si>
    <t>Saldo Haber</t>
  </si>
  <si>
    <t>Saldo Acumulado</t>
  </si>
  <si>
    <t>Al 01/01/2009</t>
  </si>
  <si>
    <t>Asiento inicial</t>
  </si>
  <si>
    <t>Asiento Inicial</t>
  </si>
  <si>
    <t>2.2.2.1.01</t>
  </si>
  <si>
    <t>Deuda Pública interna a largo plazo</t>
  </si>
  <si>
    <t>Bono y Nro. de Serie : SAJU- III-1</t>
  </si>
  <si>
    <t>Pago</t>
  </si>
  <si>
    <t>Pago OP Nro  302054</t>
  </si>
  <si>
    <t>Pago OP Nro  314717</t>
  </si>
  <si>
    <t>Pago OP Nro  310286</t>
  </si>
  <si>
    <t>Pago OP Nro  314645</t>
  </si>
  <si>
    <t>Pago OP Nro  299622</t>
  </si>
  <si>
    <t>Pago OP Nro  314446</t>
  </si>
  <si>
    <t>Pago OP Nro  302067</t>
  </si>
  <si>
    <t>Pago OP Nro  315873</t>
  </si>
  <si>
    <t>Pago OP Nro  315219</t>
  </si>
  <si>
    <t>Pago OP Nro  313780</t>
  </si>
  <si>
    <t>Ordenado a pagar</t>
  </si>
  <si>
    <t>OP Nro 316660</t>
  </si>
  <si>
    <t>OP Nro 316661</t>
  </si>
  <si>
    <t>Pago OP Nro  297078</t>
  </si>
  <si>
    <t>Pago OP Nro  297089</t>
  </si>
  <si>
    <t>Pago OP Nro  314992</t>
  </si>
  <si>
    <t>Pago OP Nro  298442</t>
  </si>
  <si>
    <t>Pago OP Nro  313785</t>
  </si>
  <si>
    <t>Pago OP Nro  282179</t>
  </si>
  <si>
    <t>Pago OP Nro  313783</t>
  </si>
  <si>
    <t>OP Nro 317184</t>
  </si>
  <si>
    <t>OP Nro 317192</t>
  </si>
  <si>
    <t>OP Nro 317350</t>
  </si>
  <si>
    <t>Ejecución de Recursos</t>
  </si>
  <si>
    <t>Ejec. Recursos Cpbte 100389</t>
  </si>
  <si>
    <t>Ejec. Recursos Cpbte 100437</t>
  </si>
  <si>
    <t>Ejec. Recursos Cpbte 100454</t>
  </si>
  <si>
    <t>Ejec. Recursos Cpbte 100460</t>
  </si>
  <si>
    <t>Pago OP Nro  313073</t>
  </si>
  <si>
    <t>Pago OP Nro  319844</t>
  </si>
  <si>
    <t>Pago OP Nro  315106</t>
  </si>
  <si>
    <t>Pago OP Nro  319977</t>
  </si>
  <si>
    <t>Pago OP Nro  313001</t>
  </si>
  <si>
    <t>Pago OP Nro  319974</t>
  </si>
  <si>
    <t>Pago OP Nro  313064</t>
  </si>
  <si>
    <t>Pago OP Nro  319973</t>
  </si>
  <si>
    <t>Pago OP Nro  308300</t>
  </si>
  <si>
    <t>Pago OP Nro  319833</t>
  </si>
  <si>
    <t>Pago OP Nro  313888</t>
  </si>
  <si>
    <t>Pago OP Nro  319841</t>
  </si>
  <si>
    <t>Pago OP Nro  311015</t>
  </si>
  <si>
    <t>Pago OP Nro  319839</t>
  </si>
  <si>
    <t>Pago OP Nro  313851</t>
  </si>
  <si>
    <t>Pago OP Nro  319837</t>
  </si>
  <si>
    <t>Pago OP Nro  308306</t>
  </si>
  <si>
    <t>Pago OP Nro  319835</t>
  </si>
  <si>
    <t>Pago OP Nro  309891</t>
  </si>
  <si>
    <t>Pago OP Nro  319849</t>
  </si>
  <si>
    <t>Pago OP Nro  315110</t>
  </si>
  <si>
    <t>Pago OP Nro  319847</t>
  </si>
  <si>
    <t>Pago OP Nro  311093</t>
  </si>
  <si>
    <t>Pago OP Nro  319980</t>
  </si>
  <si>
    <t>OP Nro 321413</t>
  </si>
  <si>
    <t>Ejec. Recursos Cpbte 102784</t>
  </si>
  <si>
    <t>Ejec. Recursos Cpbte 102785</t>
  </si>
  <si>
    <t>Ejec. Recursos Cpbte 104809</t>
  </si>
  <si>
    <t xml:space="preserve"> </t>
  </si>
  <si>
    <t>ANEXO I</t>
  </si>
  <si>
    <t>STOCK DE DEUDA DE LA ADMINISTRACION PUBLICA NO FINANCIERA PROVINCIAL</t>
  </si>
  <si>
    <t xml:space="preserve">                                                    </t>
  </si>
  <si>
    <t xml:space="preserve"> Decreto Nº 1731-2004-Art. Nº 7 Anexo  II - Reglamentario de la Ley 25917-Regimen Federal de Responsabilidad Fiscal</t>
  </si>
  <si>
    <t xml:space="preserve"> Anexo II –STOCK DE DEUDA DE LA ADMINISTRACION PUBLICA NO FINANCIERA PROVINCIA DE SAN JUAN</t>
  </si>
  <si>
    <t xml:space="preserve">   </t>
  </si>
  <si>
    <t>MONEDA</t>
  </si>
  <si>
    <t>DEUDA</t>
  </si>
  <si>
    <t xml:space="preserve">AÑO-2008- Primer Trimestre  </t>
  </si>
  <si>
    <t>PRESTAMISTA</t>
  </si>
  <si>
    <t>DE ORIGEN</t>
  </si>
  <si>
    <t>Al 31-03-2008</t>
  </si>
  <si>
    <t>Amortizacion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</si>
  <si>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</si>
  <si>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</si>
  <si>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</si>
  <si>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Fdo fiduciario Desarrollo Provincial- PFO 2003</t>
  </si>
  <si>
    <t>Pesos</t>
  </si>
  <si>
    <t>Fdo fiduciario Desarrollo Provincial- PFO 2004</t>
  </si>
  <si>
    <t>Conversion  Deuda Publica ( BOGAR 2018)</t>
  </si>
  <si>
    <t>OTROS FONDOS FIDUCIARIOS</t>
  </si>
  <si>
    <t xml:space="preserve">Fdo Fuduciario Infraestrutura Regional  </t>
  </si>
  <si>
    <t>OTROS ENTES DEL ESTADO NACIONAL</t>
  </si>
  <si>
    <t>SUPERINTENDENCIA DEL SERVICIO DE SALUD</t>
  </si>
  <si>
    <t>ANSES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</si>
  <si>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</si>
  <si>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</si>
  <si>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</si>
  <si>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</si>
  <si>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</si>
  <si>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</si>
  <si>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</si>
  <si>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</si>
  <si>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</si>
  <si>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</si>
  <si>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</si>
  <si>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</si>
  <si>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</si>
  <si>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 xml:space="preserve">BID-940-Programa Mejoramiento de Barrios    </t>
  </si>
  <si>
    <t>BID 845 -OC-Ar PRISE</t>
  </si>
  <si>
    <t>ENTIDADES BANCARIAS Y FINANCIERAS</t>
  </si>
  <si>
    <t>Banco Boston</t>
  </si>
  <si>
    <t>DEUDA CONSOLIDADA</t>
  </si>
  <si>
    <t>TITULOS PUBLICOS PROVINCIALES</t>
  </si>
  <si>
    <t>Titulos Publicos Locales</t>
  </si>
  <si>
    <t>De colocacion no voluntaria</t>
  </si>
  <si>
    <t>Titulos Publicos -Ley 6606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</si>
  <si>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</si>
  <si>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</si>
  <si>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</si>
  <si>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</si>
  <si>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>Credit Swisse (Ley extranjera)</t>
  </si>
  <si>
    <t>OTROS</t>
  </si>
  <si>
    <t>Minera Barrik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</si>
  <si>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</si>
  <si>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</si>
  <si>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</si>
  <si>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</si>
  <si>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</si>
  <si>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</si>
  <si>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 N°1: LOS IMPORTES ESTAN EN MILES, en el caso de prestamos  en dolares se trabajo con una cotizacion:$ 3,168(</t>
    </r>
    <r>
      <rPr>
        <i/>
        <sz val="10"/>
        <rFont val="Arial"/>
        <family val="2"/>
      </rPr>
      <t>Cotización del dólar al 31/03/2008)</t>
    </r>
  </si>
  <si>
    <t>Nota Nº 2: El  Estado  Nacional  se hace cargo de la amortizacion del capital y la Provincia de los intereses</t>
  </si>
  <si>
    <t xml:space="preserve">La Provincia canceló los aportes que  el Estado Nacional  realizó al Fideicomiso durante el año 2001,  </t>
  </si>
  <si>
    <t>La  Provincia prevee reestructurar la deuda y comenzar la cancelación  de los intereses en el año 2008</t>
  </si>
  <si>
    <t xml:space="preserve">AÑO-2008- Segundo Trimestre  </t>
  </si>
  <si>
    <t>Al 30-06-2008</t>
  </si>
  <si>
    <r>
      <t>Nota  N°1: LOS IMPORTES ESTAN EN MILES, en el caso de prestamos  en dolares se trabajo con una cotizacion:$ 3,025(</t>
    </r>
    <r>
      <rPr>
        <i/>
        <sz val="10"/>
        <rFont val="Arial"/>
        <family val="2"/>
      </rPr>
      <t>Cotización del dólar al 30/06/2008)</t>
    </r>
  </si>
  <si>
    <t xml:space="preserve">AÑO-2008- Tercer Trimestre  </t>
  </si>
  <si>
    <t>Al 30-09-2008</t>
  </si>
  <si>
    <r>
      <t>Nota  N°1: LOS IMPORTES ESTAN EN MILES, en el caso de prestamos  en dolares se trabajo con una cotizacion:$ 3,135(</t>
    </r>
    <r>
      <rPr>
        <i/>
        <sz val="10"/>
        <rFont val="Arial"/>
        <family val="2"/>
      </rPr>
      <t>Cotización del dólar al 30/09/2008)</t>
    </r>
  </si>
  <si>
    <t>La  Provincia prevee reestructurar la deuda y comenzar la cancelación  de los intereses en el año 2009</t>
  </si>
  <si>
    <t>Al 30-06-2010</t>
  </si>
  <si>
    <t>Amortización</t>
  </si>
  <si>
    <t>Conversión  Deuda Publica ( BOGAR 2018)</t>
  </si>
  <si>
    <t xml:space="preserve">Fdo Fiduciario Infraestructura Regional  </t>
  </si>
  <si>
    <t>SUCATS -BIRF 3836 -(policía)</t>
  </si>
  <si>
    <t>BID Nº 899Y Nº4150-Programa de Servicio Agrícolas Pciales</t>
  </si>
  <si>
    <t>BID-AR-L-1022-Prog.para el Desarrollo de la Producción y Empleo de la Pcia San Juan</t>
  </si>
  <si>
    <t xml:space="preserve">BID-940-Programa Mejoramiento de Barrios                                </t>
  </si>
  <si>
    <t>Títulos Públicos Locales</t>
  </si>
  <si>
    <t>De colocación no voluntaria</t>
  </si>
  <si>
    <t>Títulos Públicos -Ley 6606</t>
  </si>
  <si>
    <r>
      <t xml:space="preserve">Títulos Públicos -Ley 7669                                                   </t>
    </r>
    <r>
      <rPr>
        <b/>
        <sz val="10"/>
        <rFont val="Arial"/>
        <family val="2"/>
      </rPr>
      <t xml:space="preserve">   </t>
    </r>
  </si>
  <si>
    <t>-</t>
  </si>
  <si>
    <t>Títulos Públicos  Internacionales                                      Nota Nº 2</t>
  </si>
  <si>
    <t xml:space="preserve">Titulo Global 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</si>
  <si>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cotización:$3,931 (</t>
    </r>
    <r>
      <rPr>
        <i/>
        <sz val="10"/>
        <rFont val="Arial"/>
        <family val="2"/>
      </rPr>
      <t>Cotización del dólar al 30/06/2010)</t>
    </r>
  </si>
  <si>
    <r>
      <t>Nota Nº 2</t>
    </r>
    <r>
      <rPr>
        <sz val="10"/>
        <rFont val="Arial"/>
        <family val="2"/>
      </rPr>
      <t xml:space="preserve">: El  Estado  Nacional  se ha comprometido a incluir el importe del servicio de la deuda como </t>
    </r>
    <r>
      <rPr>
        <b/>
        <sz val="10"/>
        <rFont val="Arial"/>
        <family val="2"/>
      </rPr>
      <t>un aporte anual no reintegrable</t>
    </r>
    <r>
      <rPr>
        <sz val="10"/>
        <rFont val="Arial"/>
        <family val="2"/>
      </rPr>
      <t>,</t>
    </r>
  </si>
  <si>
    <r>
      <t xml:space="preserve">durante los años que corresponda e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</si>
  <si>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</si>
  <si>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GOBIERNO DE LA PROVINCIA DE SAN JUAN</t>
  </si>
  <si>
    <t>MINISTERIO DE HACIENDA Y FINANZAS</t>
  </si>
  <si>
    <t xml:space="preserve"> Anexo II –STOCK DE DEUDA DE LA ADMINISTRACION PUBLICA NO FINANCIERA</t>
  </si>
  <si>
    <t xml:space="preserve">AÑO 2010_Segundo  Trimestre  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</si>
</sst>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_-* #,##0\ _P_t_s_-;\-* #,##0\ _P_t_s_-;_-* &quot;- &quot;_P_t_s_-;_-@_-"/>
    <numFmt numFmtId="166" formatCode="_-* #,##0.00\ _P_t_s_-;\-* #,##0.00\ _P_t_s_-;_-* \-??\ _P_t_s_-;_-@_-"/>
    <numFmt numFmtId="167" formatCode="_-* #,##0\ _P_t_s_-;\-* #,##0\ _P_t_s_-;_-* \-??\ _P_t_s_-;_-@_-"/>
    <numFmt numFmtId="168" formatCode="#,###"/>
  </numFmts>
  <fonts count="42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double">
        <color indexed="8"/>
      </top>
      <bottom style="double"/>
    </border>
    <border>
      <left style="thin"/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5" fontId="3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67" fontId="0" fillId="0" borderId="0" xfId="46" applyNumberFormat="1" applyFont="1" applyFill="1" applyBorder="1" applyAlignment="1" applyProtection="1">
      <alignment/>
      <protection/>
    </xf>
    <xf numFmtId="167" fontId="0" fillId="0" borderId="20" xfId="46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5" fontId="3" fillId="0" borderId="29" xfId="0" applyNumberFormat="1" applyFont="1" applyFill="1" applyBorder="1" applyAlignment="1">
      <alignment/>
    </xf>
    <xf numFmtId="165" fontId="3" fillId="33" borderId="30" xfId="0" applyNumberFormat="1" applyFont="1" applyFill="1" applyBorder="1" applyAlignment="1">
      <alignment/>
    </xf>
    <xf numFmtId="165" fontId="3" fillId="33" borderId="28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left"/>
    </xf>
    <xf numFmtId="165" fontId="3" fillId="33" borderId="10" xfId="0" applyNumberFormat="1" applyFont="1" applyFill="1" applyBorder="1" applyAlignment="1">
      <alignment/>
    </xf>
    <xf numFmtId="165" fontId="3" fillId="33" borderId="20" xfId="0" applyNumberFormat="1" applyFont="1" applyFill="1" applyBorder="1" applyAlignment="1">
      <alignment/>
    </xf>
    <xf numFmtId="167" fontId="3" fillId="0" borderId="29" xfId="46" applyNumberFormat="1" applyFont="1" applyFill="1" applyBorder="1" applyAlignment="1" applyProtection="1">
      <alignment/>
      <protection/>
    </xf>
    <xf numFmtId="167" fontId="3" fillId="0" borderId="30" xfId="46" applyNumberFormat="1" applyFont="1" applyFill="1" applyBorder="1" applyAlignment="1" applyProtection="1">
      <alignment/>
      <protection/>
    </xf>
    <xf numFmtId="167" fontId="3" fillId="0" borderId="28" xfId="46" applyNumberFormat="1" applyFont="1" applyFill="1" applyBorder="1" applyAlignment="1" applyProtection="1">
      <alignment/>
      <protection/>
    </xf>
    <xf numFmtId="167" fontId="6" fillId="0" borderId="10" xfId="46" applyNumberFormat="1" applyFont="1" applyFill="1" applyBorder="1" applyAlignment="1" applyProtection="1">
      <alignment horizontal="center"/>
      <protection/>
    </xf>
    <xf numFmtId="167" fontId="0" fillId="0" borderId="20" xfId="46" applyNumberFormat="1" applyFont="1" applyFill="1" applyBorder="1" applyAlignment="1" applyProtection="1">
      <alignment horizontal="center"/>
      <protection/>
    </xf>
    <xf numFmtId="0" fontId="3" fillId="0" borderId="31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167" fontId="3" fillId="0" borderId="32" xfId="0" applyNumberFormat="1" applyFont="1" applyFill="1" applyBorder="1" applyAlignment="1">
      <alignment/>
    </xf>
    <xf numFmtId="167" fontId="3" fillId="0" borderId="23" xfId="46" applyNumberFormat="1" applyFont="1" applyFill="1" applyBorder="1" applyAlignment="1" applyProtection="1">
      <alignment/>
      <protection/>
    </xf>
    <xf numFmtId="167" fontId="0" fillId="0" borderId="10" xfId="46" applyNumberFormat="1" applyFont="1" applyFill="1" applyBorder="1" applyAlignment="1" applyProtection="1">
      <alignment/>
      <protection/>
    </xf>
    <xf numFmtId="168" fontId="0" fillId="0" borderId="20" xfId="46" applyNumberFormat="1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>
      <alignment horizontal="center"/>
    </xf>
    <xf numFmtId="167" fontId="3" fillId="0" borderId="32" xfId="0" applyNumberFormat="1" applyFont="1" applyFill="1" applyBorder="1" applyAlignment="1">
      <alignment horizontal="right"/>
    </xf>
    <xf numFmtId="167" fontId="3" fillId="0" borderId="33" xfId="46" applyNumberFormat="1" applyFont="1" applyFill="1" applyBorder="1" applyAlignment="1" applyProtection="1">
      <alignment/>
      <protection/>
    </xf>
    <xf numFmtId="0" fontId="3" fillId="0" borderId="31" xfId="0" applyFont="1" applyBorder="1" applyAlignment="1">
      <alignment horizontal="center"/>
    </xf>
    <xf numFmtId="167" fontId="3" fillId="0" borderId="23" xfId="0" applyNumberFormat="1" applyFont="1" applyFill="1" applyBorder="1" applyAlignment="1">
      <alignment horizontal="center"/>
    </xf>
    <xf numFmtId="167" fontId="3" fillId="0" borderId="34" xfId="0" applyNumberFormat="1" applyFont="1" applyFill="1" applyBorder="1" applyAlignment="1">
      <alignment horizontal="center"/>
    </xf>
    <xf numFmtId="166" fontId="3" fillId="0" borderId="33" xfId="46" applyFont="1" applyFill="1" applyBorder="1" applyAlignment="1" applyProtection="1">
      <alignment/>
      <protection/>
    </xf>
    <xf numFmtId="167" fontId="3" fillId="0" borderId="23" xfId="46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center"/>
    </xf>
    <xf numFmtId="167" fontId="3" fillId="0" borderId="35" xfId="46" applyNumberFormat="1" applyFont="1" applyFill="1" applyBorder="1" applyAlignment="1" applyProtection="1">
      <alignment horizontal="right"/>
      <protection/>
    </xf>
    <xf numFmtId="167" fontId="3" fillId="0" borderId="36" xfId="46" applyNumberFormat="1" applyFont="1" applyFill="1" applyBorder="1" applyAlignment="1" applyProtection="1">
      <alignment/>
      <protection/>
    </xf>
    <xf numFmtId="167" fontId="3" fillId="0" borderId="37" xfId="46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167" fontId="6" fillId="0" borderId="20" xfId="46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3" fillId="0" borderId="23" xfId="0" applyFont="1" applyFill="1" applyBorder="1" applyAlignment="1">
      <alignment horizontal="center"/>
    </xf>
    <xf numFmtId="167" fontId="3" fillId="0" borderId="32" xfId="46" applyNumberFormat="1" applyFont="1" applyFill="1" applyBorder="1" applyAlignment="1" applyProtection="1">
      <alignment horizontal="right"/>
      <protection/>
    </xf>
    <xf numFmtId="166" fontId="0" fillId="0" borderId="33" xfId="46" applyFont="1" applyFill="1" applyBorder="1" applyAlignment="1" applyProtection="1">
      <alignment/>
      <protection/>
    </xf>
    <xf numFmtId="167" fontId="6" fillId="0" borderId="23" xfId="46" applyNumberFormat="1" applyFont="1" applyFill="1" applyBorder="1" applyAlignment="1" applyProtection="1">
      <alignment horizontal="center"/>
      <protection/>
    </xf>
    <xf numFmtId="0" fontId="0" fillId="0" borderId="38" xfId="0" applyFont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167" fontId="0" fillId="0" borderId="12" xfId="46" applyNumberFormat="1" applyFont="1" applyFill="1" applyBorder="1" applyAlignment="1" applyProtection="1">
      <alignment horizontal="right"/>
      <protection/>
    </xf>
    <xf numFmtId="166" fontId="0" fillId="0" borderId="10" xfId="46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167" fontId="3" fillId="0" borderId="0" xfId="0" applyNumberFormat="1" applyFont="1" applyBorder="1" applyAlignment="1">
      <alignment/>
    </xf>
    <xf numFmtId="167" fontId="3" fillId="0" borderId="2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7" fontId="3" fillId="0" borderId="41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/>
    </xf>
    <xf numFmtId="0" fontId="3" fillId="33" borderId="14" xfId="0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167" fontId="3" fillId="0" borderId="40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167" fontId="0" fillId="0" borderId="41" xfId="46" applyNumberFormat="1" applyFont="1" applyFill="1" applyBorder="1" applyAlignment="1" applyProtection="1">
      <alignment/>
      <protection/>
    </xf>
    <xf numFmtId="167" fontId="6" fillId="0" borderId="0" xfId="4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167" fontId="0" fillId="0" borderId="43" xfId="4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7" fontId="3" fillId="0" borderId="23" xfId="46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48" xfId="0" applyFont="1" applyFill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49" xfId="0" applyFont="1" applyFill="1" applyBorder="1" applyAlignment="1">
      <alignment horizontal="left"/>
    </xf>
    <xf numFmtId="0" fontId="3" fillId="0" borderId="50" xfId="0" applyFont="1" applyBorder="1" applyAlignment="1">
      <alignment/>
    </xf>
    <xf numFmtId="0" fontId="3" fillId="0" borderId="50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0" fontId="0" fillId="33" borderId="48" xfId="0" applyFont="1" applyFill="1" applyBorder="1" applyAlignment="1">
      <alignment horizontal="left"/>
    </xf>
    <xf numFmtId="0" fontId="3" fillId="0" borderId="51" xfId="0" applyFont="1" applyBorder="1" applyAlignment="1">
      <alignment horizontal="center"/>
    </xf>
    <xf numFmtId="167" fontId="3" fillId="0" borderId="50" xfId="0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167" fontId="3" fillId="0" borderId="56" xfId="0" applyNumberFormat="1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165" fontId="3" fillId="0" borderId="47" xfId="0" applyNumberFormat="1" applyFont="1" applyFill="1" applyBorder="1" applyAlignment="1">
      <alignment/>
    </xf>
    <xf numFmtId="165" fontId="3" fillId="0" borderId="50" xfId="0" applyNumberFormat="1" applyFont="1" applyFill="1" applyBorder="1" applyAlignment="1">
      <alignment/>
    </xf>
    <xf numFmtId="167" fontId="0" fillId="0" borderId="48" xfId="46" applyNumberFormat="1" applyFont="1" applyFill="1" applyBorder="1" applyAlignment="1" applyProtection="1">
      <alignment/>
      <protection/>
    </xf>
    <xf numFmtId="165" fontId="3" fillId="0" borderId="49" xfId="0" applyNumberFormat="1" applyFont="1" applyFill="1" applyBorder="1" applyAlignment="1">
      <alignment/>
    </xf>
    <xf numFmtId="167" fontId="3" fillId="0" borderId="50" xfId="0" applyNumberFormat="1" applyFont="1" applyFill="1" applyBorder="1" applyAlignment="1">
      <alignment/>
    </xf>
    <xf numFmtId="167" fontId="3" fillId="0" borderId="50" xfId="0" applyNumberFormat="1" applyFont="1" applyFill="1" applyBorder="1" applyAlignment="1">
      <alignment horizontal="right"/>
    </xf>
    <xf numFmtId="167" fontId="3" fillId="0" borderId="47" xfId="46" applyNumberFormat="1" applyFont="1" applyFill="1" applyBorder="1" applyAlignment="1" applyProtection="1">
      <alignment horizontal="right"/>
      <protection/>
    </xf>
    <xf numFmtId="167" fontId="3" fillId="0" borderId="50" xfId="46" applyNumberFormat="1" applyFont="1" applyFill="1" applyBorder="1" applyAlignment="1" applyProtection="1">
      <alignment horizontal="right"/>
      <protection/>
    </xf>
    <xf numFmtId="167" fontId="3" fillId="0" borderId="48" xfId="0" applyNumberFormat="1" applyFont="1" applyBorder="1" applyAlignment="1">
      <alignment horizontal="right"/>
    </xf>
    <xf numFmtId="3" fontId="3" fillId="0" borderId="48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0" fontId="3" fillId="0" borderId="60" xfId="0" applyFont="1" applyFill="1" applyBorder="1" applyAlignment="1">
      <alignment horizontal="center"/>
    </xf>
    <xf numFmtId="165" fontId="3" fillId="0" borderId="61" xfId="0" applyNumberFormat="1" applyFont="1" applyFill="1" applyBorder="1" applyAlignment="1">
      <alignment/>
    </xf>
    <xf numFmtId="165" fontId="3" fillId="0" borderId="62" xfId="0" applyNumberFormat="1" applyFont="1" applyFill="1" applyBorder="1" applyAlignment="1">
      <alignment/>
    </xf>
    <xf numFmtId="165" fontId="3" fillId="0" borderId="63" xfId="0" applyNumberFormat="1" applyFont="1" applyFill="1" applyBorder="1" applyAlignment="1">
      <alignment/>
    </xf>
    <xf numFmtId="165" fontId="3" fillId="0" borderId="64" xfId="0" applyNumberFormat="1" applyFont="1" applyFill="1" applyBorder="1" applyAlignment="1">
      <alignment/>
    </xf>
    <xf numFmtId="167" fontId="0" fillId="0" borderId="65" xfId="46" applyNumberFormat="1" applyFont="1" applyFill="1" applyBorder="1" applyAlignment="1" applyProtection="1">
      <alignment/>
      <protection/>
    </xf>
    <xf numFmtId="167" fontId="0" fillId="0" borderId="66" xfId="46" applyNumberFormat="1" applyFont="1" applyFill="1" applyBorder="1" applyAlignment="1" applyProtection="1">
      <alignment/>
      <protection/>
    </xf>
    <xf numFmtId="165" fontId="3" fillId="0" borderId="67" xfId="0" applyNumberFormat="1" applyFont="1" applyFill="1" applyBorder="1" applyAlignment="1">
      <alignment/>
    </xf>
    <xf numFmtId="165" fontId="3" fillId="0" borderId="68" xfId="0" applyNumberFormat="1" applyFont="1" applyFill="1" applyBorder="1" applyAlignment="1">
      <alignment/>
    </xf>
    <xf numFmtId="167" fontId="0" fillId="0" borderId="53" xfId="46" applyNumberFormat="1" applyFont="1" applyFill="1" applyBorder="1" applyAlignment="1" applyProtection="1">
      <alignment/>
      <protection/>
    </xf>
    <xf numFmtId="167" fontId="0" fillId="0" borderId="69" xfId="46" applyNumberFormat="1" applyFont="1" applyFill="1" applyBorder="1" applyAlignment="1" applyProtection="1">
      <alignment/>
      <protection/>
    </xf>
    <xf numFmtId="165" fontId="3" fillId="0" borderId="70" xfId="0" applyNumberFormat="1" applyFont="1" applyFill="1" applyBorder="1" applyAlignment="1">
      <alignment/>
    </xf>
    <xf numFmtId="167" fontId="6" fillId="0" borderId="53" xfId="46" applyNumberFormat="1" applyFont="1" applyFill="1" applyBorder="1" applyAlignment="1" applyProtection="1">
      <alignment horizontal="center"/>
      <protection/>
    </xf>
    <xf numFmtId="167" fontId="0" fillId="0" borderId="66" xfId="46" applyNumberFormat="1" applyFont="1" applyFill="1" applyBorder="1" applyAlignment="1" applyProtection="1">
      <alignment horizontal="center"/>
      <protection/>
    </xf>
    <xf numFmtId="167" fontId="3" fillId="0" borderId="56" xfId="0" applyNumberFormat="1" applyFont="1" applyFill="1" applyBorder="1" applyAlignment="1">
      <alignment/>
    </xf>
    <xf numFmtId="168" fontId="0" fillId="0" borderId="66" xfId="46" applyNumberFormat="1" applyFont="1" applyFill="1" applyBorder="1" applyAlignment="1" applyProtection="1">
      <alignment horizontal="center"/>
      <protection/>
    </xf>
    <xf numFmtId="167" fontId="3" fillId="0" borderId="63" xfId="0" applyNumberFormat="1" applyFont="1" applyFill="1" applyBorder="1" applyAlignment="1">
      <alignment horizontal="right"/>
    </xf>
    <xf numFmtId="167" fontId="3" fillId="0" borderId="71" xfId="0" applyNumberFormat="1" applyFont="1" applyFill="1" applyBorder="1" applyAlignment="1">
      <alignment horizontal="right"/>
    </xf>
    <xf numFmtId="166" fontId="3" fillId="0" borderId="56" xfId="46" applyFont="1" applyFill="1" applyBorder="1" applyAlignment="1" applyProtection="1">
      <alignment/>
      <protection/>
    </xf>
    <xf numFmtId="167" fontId="3" fillId="0" borderId="64" xfId="46" applyNumberFormat="1" applyFont="1" applyFill="1" applyBorder="1" applyAlignment="1" applyProtection="1">
      <alignment horizontal="center"/>
      <protection/>
    </xf>
    <xf numFmtId="167" fontId="3" fillId="0" borderId="52" xfId="46" applyNumberFormat="1" applyFont="1" applyFill="1" applyBorder="1" applyAlignment="1" applyProtection="1">
      <alignment horizontal="right"/>
      <protection/>
    </xf>
    <xf numFmtId="167" fontId="6" fillId="0" borderId="65" xfId="46" applyNumberFormat="1" applyFont="1" applyFill="1" applyBorder="1" applyAlignment="1" applyProtection="1">
      <alignment horizontal="center"/>
      <protection/>
    </xf>
    <xf numFmtId="166" fontId="0" fillId="0" borderId="56" xfId="46" applyFont="1" applyFill="1" applyBorder="1" applyAlignment="1" applyProtection="1">
      <alignment/>
      <protection/>
    </xf>
    <xf numFmtId="167" fontId="6" fillId="0" borderId="64" xfId="46" applyNumberFormat="1" applyFont="1" applyFill="1" applyBorder="1" applyAlignment="1" applyProtection="1">
      <alignment horizontal="center"/>
      <protection/>
    </xf>
    <xf numFmtId="166" fontId="3" fillId="0" borderId="72" xfId="0" applyNumberFormat="1" applyFont="1" applyBorder="1" applyAlignment="1">
      <alignment/>
    </xf>
    <xf numFmtId="166" fontId="3" fillId="0" borderId="73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3" fontId="3" fillId="0" borderId="73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3" fontId="3" fillId="0" borderId="75" xfId="0" applyNumberFormat="1" applyFont="1" applyBorder="1" applyAlignment="1">
      <alignment/>
    </xf>
    <xf numFmtId="3" fontId="3" fillId="0" borderId="76" xfId="0" applyNumberFormat="1" applyFont="1" applyBorder="1" applyAlignment="1">
      <alignment/>
    </xf>
    <xf numFmtId="0" fontId="3" fillId="0" borderId="77" xfId="0" applyFont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167" fontId="3" fillId="0" borderId="78" xfId="46" applyNumberFormat="1" applyFont="1" applyFill="1" applyBorder="1" applyAlignment="1" applyProtection="1">
      <alignment horizontal="right"/>
      <protection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46">
      <selection activeCell="F60" sqref="F60"/>
    </sheetView>
  </sheetViews>
  <sheetFormatPr defaultColWidth="11.7109375" defaultRowHeight="12.75"/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7" ht="12.75">
      <c r="A2">
        <v>0</v>
      </c>
      <c r="B2" t="s">
        <v>14</v>
      </c>
      <c r="C2" t="s">
        <v>15</v>
      </c>
      <c r="F2">
        <v>0</v>
      </c>
      <c r="G2">
        <v>0</v>
      </c>
    </row>
    <row r="3" spans="1:14" ht="12.75">
      <c r="A3">
        <v>945609</v>
      </c>
      <c r="B3" t="s">
        <v>16</v>
      </c>
      <c r="C3" t="s">
        <v>17</v>
      </c>
      <c r="D3" t="s">
        <v>18</v>
      </c>
      <c r="E3" t="s">
        <v>19</v>
      </c>
      <c r="F3">
        <v>0</v>
      </c>
      <c r="G3">
        <v>3289155.16</v>
      </c>
      <c r="H3" t="s">
        <v>20</v>
      </c>
      <c r="L3" s="1">
        <v>39814</v>
      </c>
      <c r="M3">
        <v>0</v>
      </c>
      <c r="N3">
        <v>3289155.16</v>
      </c>
    </row>
    <row r="4" spans="1:14" ht="12.75">
      <c r="A4">
        <v>945705</v>
      </c>
      <c r="B4" t="s">
        <v>21</v>
      </c>
      <c r="C4" t="s">
        <v>22</v>
      </c>
      <c r="D4" t="s">
        <v>18</v>
      </c>
      <c r="E4" t="s">
        <v>19</v>
      </c>
      <c r="F4">
        <v>0</v>
      </c>
      <c r="G4">
        <v>1400</v>
      </c>
      <c r="H4" t="s">
        <v>20</v>
      </c>
      <c r="L4" s="1">
        <v>39825</v>
      </c>
      <c r="M4">
        <v>0</v>
      </c>
      <c r="N4">
        <v>3290555.16</v>
      </c>
    </row>
    <row r="5" spans="1:14" ht="12.75">
      <c r="A5">
        <v>945709</v>
      </c>
      <c r="B5" t="s">
        <v>21</v>
      </c>
      <c r="C5" t="s">
        <v>23</v>
      </c>
      <c r="D5" t="s">
        <v>18</v>
      </c>
      <c r="E5" t="s">
        <v>19</v>
      </c>
      <c r="F5">
        <v>0</v>
      </c>
      <c r="G5">
        <v>4300</v>
      </c>
      <c r="H5" t="s">
        <v>20</v>
      </c>
      <c r="L5" s="1">
        <v>39825</v>
      </c>
      <c r="M5">
        <v>0</v>
      </c>
      <c r="N5">
        <v>3294855.16</v>
      </c>
    </row>
    <row r="6" spans="1:14" ht="12.75">
      <c r="A6">
        <v>945711</v>
      </c>
      <c r="B6" t="s">
        <v>21</v>
      </c>
      <c r="C6" t="s">
        <v>24</v>
      </c>
      <c r="D6" t="s">
        <v>18</v>
      </c>
      <c r="E6" t="s">
        <v>19</v>
      </c>
      <c r="F6">
        <v>0</v>
      </c>
      <c r="G6">
        <v>900</v>
      </c>
      <c r="H6" t="s">
        <v>20</v>
      </c>
      <c r="L6" s="1">
        <v>39825</v>
      </c>
      <c r="M6">
        <v>0</v>
      </c>
      <c r="N6">
        <v>3295755.16</v>
      </c>
    </row>
    <row r="7" spans="1:14" ht="12.75">
      <c r="A7">
        <v>945713</v>
      </c>
      <c r="B7" t="s">
        <v>21</v>
      </c>
      <c r="C7" t="s">
        <v>25</v>
      </c>
      <c r="D7" t="s">
        <v>18</v>
      </c>
      <c r="E7" t="s">
        <v>19</v>
      </c>
      <c r="F7">
        <v>0</v>
      </c>
      <c r="G7">
        <v>10400</v>
      </c>
      <c r="H7" t="s">
        <v>20</v>
      </c>
      <c r="L7" s="1">
        <v>39825</v>
      </c>
      <c r="M7">
        <v>0</v>
      </c>
      <c r="N7">
        <v>3306155.16</v>
      </c>
    </row>
    <row r="8" spans="1:14" ht="12.75">
      <c r="A8">
        <v>945715</v>
      </c>
      <c r="B8" t="s">
        <v>21</v>
      </c>
      <c r="C8" t="s">
        <v>26</v>
      </c>
      <c r="D8" t="s">
        <v>18</v>
      </c>
      <c r="E8" t="s">
        <v>19</v>
      </c>
      <c r="F8">
        <v>0</v>
      </c>
      <c r="G8">
        <v>900</v>
      </c>
      <c r="H8" t="s">
        <v>20</v>
      </c>
      <c r="L8" s="1">
        <v>39825</v>
      </c>
      <c r="M8">
        <v>0</v>
      </c>
      <c r="N8">
        <v>3307055.16</v>
      </c>
    </row>
    <row r="9" spans="1:14" ht="12.75">
      <c r="A9">
        <v>945719</v>
      </c>
      <c r="B9" t="s">
        <v>21</v>
      </c>
      <c r="C9" t="s">
        <v>27</v>
      </c>
      <c r="D9" t="s">
        <v>18</v>
      </c>
      <c r="E9" t="s">
        <v>19</v>
      </c>
      <c r="F9">
        <v>0</v>
      </c>
      <c r="G9">
        <v>300</v>
      </c>
      <c r="H9" t="s">
        <v>20</v>
      </c>
      <c r="L9" s="1">
        <v>39825</v>
      </c>
      <c r="M9">
        <v>0</v>
      </c>
      <c r="N9">
        <v>3307355.16</v>
      </c>
    </row>
    <row r="10" spans="1:14" ht="12.75">
      <c r="A10">
        <v>945721</v>
      </c>
      <c r="B10" t="s">
        <v>21</v>
      </c>
      <c r="C10" t="s">
        <v>28</v>
      </c>
      <c r="D10" t="s">
        <v>18</v>
      </c>
      <c r="E10" t="s">
        <v>19</v>
      </c>
      <c r="F10">
        <v>0</v>
      </c>
      <c r="G10">
        <v>1500</v>
      </c>
      <c r="H10" t="s">
        <v>20</v>
      </c>
      <c r="L10" s="1">
        <v>39825</v>
      </c>
      <c r="M10">
        <v>0</v>
      </c>
      <c r="N10">
        <v>3308855.16</v>
      </c>
    </row>
    <row r="11" spans="1:14" ht="12.75">
      <c r="A11">
        <v>945725</v>
      </c>
      <c r="B11" t="s">
        <v>21</v>
      </c>
      <c r="C11" t="s">
        <v>29</v>
      </c>
      <c r="D11" t="s">
        <v>18</v>
      </c>
      <c r="E11" t="s">
        <v>19</v>
      </c>
      <c r="F11">
        <v>0</v>
      </c>
      <c r="G11">
        <v>600</v>
      </c>
      <c r="H11" t="s">
        <v>20</v>
      </c>
      <c r="L11" s="1">
        <v>39825</v>
      </c>
      <c r="M11">
        <v>0</v>
      </c>
      <c r="N11">
        <v>3309455.16</v>
      </c>
    </row>
    <row r="12" spans="1:14" ht="12.75">
      <c r="A12">
        <v>945727</v>
      </c>
      <c r="B12" t="s">
        <v>21</v>
      </c>
      <c r="C12" t="s">
        <v>30</v>
      </c>
      <c r="D12" t="s">
        <v>18</v>
      </c>
      <c r="E12" t="s">
        <v>19</v>
      </c>
      <c r="F12">
        <v>0</v>
      </c>
      <c r="G12">
        <v>400</v>
      </c>
      <c r="H12" t="s">
        <v>20</v>
      </c>
      <c r="L12" s="1">
        <v>39825</v>
      </c>
      <c r="M12">
        <v>0</v>
      </c>
      <c r="N12">
        <v>3309855.16</v>
      </c>
    </row>
    <row r="13" spans="1:14" ht="12.75">
      <c r="A13">
        <v>945731</v>
      </c>
      <c r="B13" t="s">
        <v>21</v>
      </c>
      <c r="C13" t="s">
        <v>31</v>
      </c>
      <c r="D13" t="s">
        <v>18</v>
      </c>
      <c r="E13" t="s">
        <v>19</v>
      </c>
      <c r="F13">
        <v>0</v>
      </c>
      <c r="G13">
        <v>600</v>
      </c>
      <c r="H13" t="s">
        <v>20</v>
      </c>
      <c r="L13" s="1">
        <v>39825</v>
      </c>
      <c r="M13">
        <v>0</v>
      </c>
      <c r="N13">
        <v>3310455.16</v>
      </c>
    </row>
    <row r="14" spans="1:14" ht="12.75">
      <c r="A14">
        <v>947889</v>
      </c>
      <c r="B14" t="s">
        <v>32</v>
      </c>
      <c r="C14" t="s">
        <v>33</v>
      </c>
      <c r="D14" t="s">
        <v>18</v>
      </c>
      <c r="E14" t="s">
        <v>19</v>
      </c>
      <c r="F14">
        <v>28758.08</v>
      </c>
      <c r="G14">
        <v>0</v>
      </c>
      <c r="H14" t="s">
        <v>20</v>
      </c>
      <c r="L14" s="1">
        <v>39833</v>
      </c>
      <c r="M14">
        <v>0</v>
      </c>
      <c r="N14">
        <v>3281697.08</v>
      </c>
    </row>
    <row r="15" spans="1:14" ht="12.75">
      <c r="A15">
        <v>947890</v>
      </c>
      <c r="B15" t="s">
        <v>32</v>
      </c>
      <c r="C15" t="s">
        <v>34</v>
      </c>
      <c r="D15" t="s">
        <v>18</v>
      </c>
      <c r="E15" t="s">
        <v>19</v>
      </c>
      <c r="F15">
        <v>75749.44</v>
      </c>
      <c r="G15">
        <v>0</v>
      </c>
      <c r="H15" t="s">
        <v>20</v>
      </c>
      <c r="L15" s="1">
        <v>39833</v>
      </c>
      <c r="M15">
        <v>0</v>
      </c>
      <c r="N15">
        <v>3205947.64</v>
      </c>
    </row>
    <row r="16" spans="1:14" ht="12.75">
      <c r="A16">
        <v>948104</v>
      </c>
      <c r="B16" t="s">
        <v>21</v>
      </c>
      <c r="C16" t="s">
        <v>35</v>
      </c>
      <c r="D16" t="s">
        <v>18</v>
      </c>
      <c r="E16" t="s">
        <v>19</v>
      </c>
      <c r="F16">
        <v>0</v>
      </c>
      <c r="G16">
        <v>4400</v>
      </c>
      <c r="H16" t="s">
        <v>20</v>
      </c>
      <c r="L16" s="1">
        <v>39834</v>
      </c>
      <c r="M16">
        <v>0</v>
      </c>
      <c r="N16">
        <v>3210347.64</v>
      </c>
    </row>
    <row r="17" spans="1:14" ht="12.75">
      <c r="A17">
        <v>948105</v>
      </c>
      <c r="B17" t="s">
        <v>21</v>
      </c>
      <c r="C17" t="s">
        <v>36</v>
      </c>
      <c r="D17" t="s">
        <v>18</v>
      </c>
      <c r="E17" t="s">
        <v>19</v>
      </c>
      <c r="F17">
        <v>0</v>
      </c>
      <c r="G17">
        <v>1500</v>
      </c>
      <c r="H17" t="s">
        <v>20</v>
      </c>
      <c r="L17" s="1">
        <v>39834</v>
      </c>
      <c r="M17">
        <v>0</v>
      </c>
      <c r="N17">
        <v>3211847.64</v>
      </c>
    </row>
    <row r="18" spans="1:14" ht="12.75">
      <c r="A18">
        <v>948108</v>
      </c>
      <c r="B18" t="s">
        <v>21</v>
      </c>
      <c r="C18" t="s">
        <v>37</v>
      </c>
      <c r="D18" t="s">
        <v>18</v>
      </c>
      <c r="E18" t="s">
        <v>19</v>
      </c>
      <c r="F18">
        <v>0</v>
      </c>
      <c r="G18">
        <v>700</v>
      </c>
      <c r="H18" t="s">
        <v>20</v>
      </c>
      <c r="L18" s="1">
        <v>39834</v>
      </c>
      <c r="M18">
        <v>0</v>
      </c>
      <c r="N18">
        <v>3212547.64</v>
      </c>
    </row>
    <row r="19" spans="1:14" ht="12.75">
      <c r="A19">
        <v>948110</v>
      </c>
      <c r="B19" t="s">
        <v>21</v>
      </c>
      <c r="C19" t="s">
        <v>38</v>
      </c>
      <c r="D19" t="s">
        <v>18</v>
      </c>
      <c r="E19" t="s">
        <v>19</v>
      </c>
      <c r="F19">
        <v>0</v>
      </c>
      <c r="G19">
        <v>2700</v>
      </c>
      <c r="H19" t="s">
        <v>20</v>
      </c>
      <c r="L19" s="1">
        <v>39834</v>
      </c>
      <c r="M19">
        <v>0</v>
      </c>
      <c r="N19">
        <v>3215247.64</v>
      </c>
    </row>
    <row r="20" spans="1:14" ht="12.75">
      <c r="A20">
        <v>948121</v>
      </c>
      <c r="B20" t="s">
        <v>21</v>
      </c>
      <c r="C20" t="s">
        <v>39</v>
      </c>
      <c r="D20" t="s">
        <v>18</v>
      </c>
      <c r="E20" t="s">
        <v>19</v>
      </c>
      <c r="F20">
        <v>0</v>
      </c>
      <c r="G20">
        <v>1400</v>
      </c>
      <c r="H20" t="s">
        <v>20</v>
      </c>
      <c r="L20" s="1">
        <v>39834</v>
      </c>
      <c r="M20">
        <v>0</v>
      </c>
      <c r="N20">
        <v>3216647.64</v>
      </c>
    </row>
    <row r="21" spans="1:14" ht="12.75">
      <c r="A21">
        <v>948124</v>
      </c>
      <c r="B21" t="s">
        <v>21</v>
      </c>
      <c r="C21" t="s">
        <v>40</v>
      </c>
      <c r="D21" t="s">
        <v>18</v>
      </c>
      <c r="E21" t="s">
        <v>19</v>
      </c>
      <c r="F21">
        <v>0</v>
      </c>
      <c r="G21">
        <v>2900</v>
      </c>
      <c r="H21" t="s">
        <v>20</v>
      </c>
      <c r="L21" s="1">
        <v>39834</v>
      </c>
      <c r="M21">
        <v>0</v>
      </c>
      <c r="N21">
        <v>3219547.64</v>
      </c>
    </row>
    <row r="22" spans="1:14" ht="12.75">
      <c r="A22">
        <v>948126</v>
      </c>
      <c r="B22" t="s">
        <v>21</v>
      </c>
      <c r="C22" t="s">
        <v>41</v>
      </c>
      <c r="D22" t="s">
        <v>18</v>
      </c>
      <c r="E22" t="s">
        <v>19</v>
      </c>
      <c r="F22">
        <v>0</v>
      </c>
      <c r="G22">
        <v>5800</v>
      </c>
      <c r="H22" t="s">
        <v>20</v>
      </c>
      <c r="L22" s="1">
        <v>39834</v>
      </c>
      <c r="M22">
        <v>0</v>
      </c>
      <c r="N22">
        <v>3225347.64</v>
      </c>
    </row>
    <row r="23" spans="1:14" ht="12.75">
      <c r="A23">
        <v>949435</v>
      </c>
      <c r="B23" t="s">
        <v>32</v>
      </c>
      <c r="C23" t="s">
        <v>42</v>
      </c>
      <c r="D23" t="s">
        <v>18</v>
      </c>
      <c r="E23" t="s">
        <v>19</v>
      </c>
      <c r="F23">
        <v>2000.96</v>
      </c>
      <c r="G23">
        <v>0</v>
      </c>
      <c r="H23" t="s">
        <v>20</v>
      </c>
      <c r="L23" s="1">
        <v>39836</v>
      </c>
      <c r="M23">
        <v>0</v>
      </c>
      <c r="N23">
        <v>3223346.68</v>
      </c>
    </row>
    <row r="24" spans="1:14" ht="12.75">
      <c r="A24">
        <v>949443</v>
      </c>
      <c r="B24" t="s">
        <v>32</v>
      </c>
      <c r="C24" t="s">
        <v>43</v>
      </c>
      <c r="D24" t="s">
        <v>18</v>
      </c>
      <c r="E24" t="s">
        <v>19</v>
      </c>
      <c r="F24">
        <v>4018.56</v>
      </c>
      <c r="G24">
        <v>0</v>
      </c>
      <c r="H24" t="s">
        <v>20</v>
      </c>
      <c r="L24" s="1">
        <v>39836</v>
      </c>
      <c r="M24">
        <v>0</v>
      </c>
      <c r="N24">
        <v>3219328.12</v>
      </c>
    </row>
    <row r="25" spans="1:14" ht="12.75">
      <c r="A25">
        <v>949852</v>
      </c>
      <c r="B25" t="s">
        <v>32</v>
      </c>
      <c r="C25" t="s">
        <v>44</v>
      </c>
      <c r="D25" t="s">
        <v>18</v>
      </c>
      <c r="E25" t="s">
        <v>19</v>
      </c>
      <c r="F25">
        <v>3943.68</v>
      </c>
      <c r="G25">
        <v>0</v>
      </c>
      <c r="H25" t="s">
        <v>20</v>
      </c>
      <c r="L25" s="1">
        <v>39839</v>
      </c>
      <c r="M25">
        <v>0</v>
      </c>
      <c r="N25">
        <v>3215384.44</v>
      </c>
    </row>
    <row r="26" spans="1:14" ht="12.75">
      <c r="A26">
        <v>950326</v>
      </c>
      <c r="B26" t="s">
        <v>45</v>
      </c>
      <c r="C26" t="s">
        <v>46</v>
      </c>
      <c r="D26" t="s">
        <v>18</v>
      </c>
      <c r="E26" t="s">
        <v>19</v>
      </c>
      <c r="F26">
        <v>13943.68</v>
      </c>
      <c r="G26">
        <v>0</v>
      </c>
      <c r="H26" t="s">
        <v>20</v>
      </c>
      <c r="L26" s="1">
        <v>39840</v>
      </c>
      <c r="M26">
        <v>0</v>
      </c>
      <c r="N26">
        <v>3201440.76</v>
      </c>
    </row>
    <row r="27" spans="1:14" ht="12.75">
      <c r="A27">
        <v>950600</v>
      </c>
      <c r="B27" t="s">
        <v>45</v>
      </c>
      <c r="C27" t="s">
        <v>47</v>
      </c>
      <c r="D27" t="s">
        <v>18</v>
      </c>
      <c r="E27" t="s">
        <v>19</v>
      </c>
      <c r="F27">
        <v>6142.56</v>
      </c>
      <c r="G27">
        <v>0</v>
      </c>
      <c r="H27" t="s">
        <v>20</v>
      </c>
      <c r="L27" s="1">
        <v>39840</v>
      </c>
      <c r="M27">
        <v>0</v>
      </c>
      <c r="N27">
        <v>3195298.2</v>
      </c>
    </row>
    <row r="28" spans="1:14" ht="12.75">
      <c r="A28">
        <v>950677</v>
      </c>
      <c r="B28" t="s">
        <v>45</v>
      </c>
      <c r="C28" t="s">
        <v>48</v>
      </c>
      <c r="D28" t="s">
        <v>18</v>
      </c>
      <c r="E28" t="s">
        <v>19</v>
      </c>
      <c r="F28">
        <v>41806.08</v>
      </c>
      <c r="G28">
        <v>0</v>
      </c>
      <c r="H28" t="s">
        <v>20</v>
      </c>
      <c r="L28" s="1">
        <v>39840</v>
      </c>
      <c r="M28">
        <v>0</v>
      </c>
      <c r="N28">
        <v>3153492.12</v>
      </c>
    </row>
    <row r="29" spans="1:14" ht="12.75">
      <c r="A29">
        <v>950707</v>
      </c>
      <c r="B29" t="s">
        <v>45</v>
      </c>
      <c r="C29" t="s">
        <v>49</v>
      </c>
      <c r="D29" t="s">
        <v>18</v>
      </c>
      <c r="E29" t="s">
        <v>19</v>
      </c>
      <c r="F29">
        <v>287.52</v>
      </c>
      <c r="G29">
        <v>0</v>
      </c>
      <c r="H29" t="s">
        <v>20</v>
      </c>
      <c r="L29" s="1">
        <v>39840</v>
      </c>
      <c r="M29">
        <v>0</v>
      </c>
      <c r="N29">
        <v>3153204.6</v>
      </c>
    </row>
    <row r="30" spans="1:14" ht="12.75">
      <c r="A30">
        <v>959688</v>
      </c>
      <c r="B30" t="s">
        <v>21</v>
      </c>
      <c r="C30" t="s">
        <v>50</v>
      </c>
      <c r="D30" t="s">
        <v>18</v>
      </c>
      <c r="E30" t="s">
        <v>19</v>
      </c>
      <c r="F30">
        <v>0</v>
      </c>
      <c r="G30">
        <v>4200</v>
      </c>
      <c r="H30" t="s">
        <v>20</v>
      </c>
      <c r="L30" s="1">
        <v>39855</v>
      </c>
      <c r="M30">
        <v>0</v>
      </c>
      <c r="N30">
        <v>3157404.6</v>
      </c>
    </row>
    <row r="31" spans="1:14" ht="12.75">
      <c r="A31">
        <v>959692</v>
      </c>
      <c r="B31" t="s">
        <v>21</v>
      </c>
      <c r="C31" t="s">
        <v>51</v>
      </c>
      <c r="D31" t="s">
        <v>18</v>
      </c>
      <c r="E31" t="s">
        <v>19</v>
      </c>
      <c r="F31">
        <v>0</v>
      </c>
      <c r="G31">
        <v>1700</v>
      </c>
      <c r="H31" t="s">
        <v>20</v>
      </c>
      <c r="L31" s="1">
        <v>39855</v>
      </c>
      <c r="M31">
        <v>0</v>
      </c>
      <c r="N31">
        <v>3159104.6</v>
      </c>
    </row>
    <row r="32" spans="1:14" ht="12.75">
      <c r="A32">
        <v>959793</v>
      </c>
      <c r="B32" t="s">
        <v>21</v>
      </c>
      <c r="C32" t="s">
        <v>52</v>
      </c>
      <c r="D32" t="s">
        <v>18</v>
      </c>
      <c r="E32" t="s">
        <v>19</v>
      </c>
      <c r="F32">
        <v>0</v>
      </c>
      <c r="G32">
        <v>5900</v>
      </c>
      <c r="H32" t="s">
        <v>20</v>
      </c>
      <c r="L32" s="1">
        <v>39855</v>
      </c>
      <c r="M32">
        <v>0</v>
      </c>
      <c r="N32">
        <v>3165004.6</v>
      </c>
    </row>
    <row r="33" spans="1:14" ht="12.75">
      <c r="A33">
        <v>959796</v>
      </c>
      <c r="B33" t="s">
        <v>21</v>
      </c>
      <c r="C33" t="s">
        <v>53</v>
      </c>
      <c r="D33" t="s">
        <v>18</v>
      </c>
      <c r="E33" t="s">
        <v>19</v>
      </c>
      <c r="F33">
        <v>0</v>
      </c>
      <c r="G33">
        <v>3300</v>
      </c>
      <c r="H33" t="s">
        <v>20</v>
      </c>
      <c r="L33" s="1">
        <v>39855</v>
      </c>
      <c r="M33">
        <v>0</v>
      </c>
      <c r="N33">
        <v>3168304.6</v>
      </c>
    </row>
    <row r="34" spans="1:14" ht="12.75">
      <c r="A34">
        <v>959797</v>
      </c>
      <c r="B34" t="s">
        <v>21</v>
      </c>
      <c r="C34" t="s">
        <v>54</v>
      </c>
      <c r="D34" t="s">
        <v>18</v>
      </c>
      <c r="E34" t="s">
        <v>19</v>
      </c>
      <c r="F34">
        <v>0</v>
      </c>
      <c r="G34">
        <v>500</v>
      </c>
      <c r="H34" t="s">
        <v>20</v>
      </c>
      <c r="L34" s="1">
        <v>39855</v>
      </c>
      <c r="M34">
        <v>0</v>
      </c>
      <c r="N34">
        <v>3168804.6</v>
      </c>
    </row>
    <row r="35" spans="1:14" ht="12.75">
      <c r="A35">
        <v>959799</v>
      </c>
      <c r="B35" t="s">
        <v>21</v>
      </c>
      <c r="C35" t="s">
        <v>55</v>
      </c>
      <c r="D35" t="s">
        <v>18</v>
      </c>
      <c r="E35" t="s">
        <v>19</v>
      </c>
      <c r="F35">
        <v>0</v>
      </c>
      <c r="G35">
        <v>200</v>
      </c>
      <c r="H35" t="s">
        <v>20</v>
      </c>
      <c r="L35" s="1">
        <v>39855</v>
      </c>
      <c r="M35">
        <v>0</v>
      </c>
      <c r="N35">
        <v>3169004.6</v>
      </c>
    </row>
    <row r="36" spans="1:14" ht="12.75">
      <c r="A36">
        <v>959801</v>
      </c>
      <c r="B36" t="s">
        <v>21</v>
      </c>
      <c r="C36" t="s">
        <v>56</v>
      </c>
      <c r="D36" t="s">
        <v>18</v>
      </c>
      <c r="E36" t="s">
        <v>19</v>
      </c>
      <c r="F36">
        <v>0</v>
      </c>
      <c r="G36">
        <v>1000</v>
      </c>
      <c r="H36" t="s">
        <v>20</v>
      </c>
      <c r="L36" s="1">
        <v>39855</v>
      </c>
      <c r="M36">
        <v>0</v>
      </c>
      <c r="N36">
        <v>3170004.6</v>
      </c>
    </row>
    <row r="37" spans="1:14" ht="12.75">
      <c r="A37">
        <v>959804</v>
      </c>
      <c r="B37" t="s">
        <v>21</v>
      </c>
      <c r="C37" t="s">
        <v>57</v>
      </c>
      <c r="D37" t="s">
        <v>18</v>
      </c>
      <c r="E37" t="s">
        <v>19</v>
      </c>
      <c r="F37">
        <v>0</v>
      </c>
      <c r="G37">
        <v>700</v>
      </c>
      <c r="H37" t="s">
        <v>20</v>
      </c>
      <c r="L37" s="1">
        <v>39855</v>
      </c>
      <c r="M37">
        <v>0</v>
      </c>
      <c r="N37">
        <v>3170704.6</v>
      </c>
    </row>
    <row r="38" spans="1:14" ht="12.75">
      <c r="A38">
        <v>959805</v>
      </c>
      <c r="B38" t="s">
        <v>21</v>
      </c>
      <c r="C38" t="s">
        <v>58</v>
      </c>
      <c r="D38" t="s">
        <v>18</v>
      </c>
      <c r="E38" t="s">
        <v>19</v>
      </c>
      <c r="F38">
        <v>0</v>
      </c>
      <c r="G38">
        <v>200</v>
      </c>
      <c r="H38" t="s">
        <v>20</v>
      </c>
      <c r="L38" s="1">
        <v>39855</v>
      </c>
      <c r="M38">
        <v>0</v>
      </c>
      <c r="N38">
        <v>3170904.6</v>
      </c>
    </row>
    <row r="39" spans="1:14" ht="12.75">
      <c r="A39">
        <v>959808</v>
      </c>
      <c r="B39" t="s">
        <v>21</v>
      </c>
      <c r="C39" t="s">
        <v>59</v>
      </c>
      <c r="D39" t="s">
        <v>18</v>
      </c>
      <c r="E39" t="s">
        <v>19</v>
      </c>
      <c r="F39">
        <v>0</v>
      </c>
      <c r="G39">
        <v>100</v>
      </c>
      <c r="H39" t="s">
        <v>20</v>
      </c>
      <c r="L39" s="1">
        <v>39855</v>
      </c>
      <c r="M39">
        <v>0</v>
      </c>
      <c r="N39">
        <v>3171004.6</v>
      </c>
    </row>
    <row r="40" spans="1:14" ht="12.75">
      <c r="A40">
        <v>959809</v>
      </c>
      <c r="B40" t="s">
        <v>21</v>
      </c>
      <c r="C40" t="s">
        <v>60</v>
      </c>
      <c r="D40" t="s">
        <v>18</v>
      </c>
      <c r="E40" t="s">
        <v>19</v>
      </c>
      <c r="F40">
        <v>0</v>
      </c>
      <c r="G40">
        <v>2000</v>
      </c>
      <c r="H40" t="s">
        <v>20</v>
      </c>
      <c r="L40" s="1">
        <v>39855</v>
      </c>
      <c r="M40">
        <v>0</v>
      </c>
      <c r="N40">
        <v>3173004.6</v>
      </c>
    </row>
    <row r="41" spans="1:14" ht="12.75">
      <c r="A41">
        <v>959812</v>
      </c>
      <c r="B41" t="s">
        <v>21</v>
      </c>
      <c r="C41" t="s">
        <v>61</v>
      </c>
      <c r="D41" t="s">
        <v>18</v>
      </c>
      <c r="E41" t="s">
        <v>19</v>
      </c>
      <c r="F41">
        <v>0</v>
      </c>
      <c r="G41">
        <v>800</v>
      </c>
      <c r="H41" t="s">
        <v>20</v>
      </c>
      <c r="L41" s="1">
        <v>39855</v>
      </c>
      <c r="M41">
        <v>0</v>
      </c>
      <c r="N41">
        <v>3173804.6</v>
      </c>
    </row>
    <row r="42" spans="1:14" ht="12.75">
      <c r="A42">
        <v>959813</v>
      </c>
      <c r="B42" t="s">
        <v>21</v>
      </c>
      <c r="C42" t="s">
        <v>62</v>
      </c>
      <c r="D42" t="s">
        <v>18</v>
      </c>
      <c r="E42" t="s">
        <v>19</v>
      </c>
      <c r="F42">
        <v>0</v>
      </c>
      <c r="G42">
        <v>1700</v>
      </c>
      <c r="H42" t="s">
        <v>20</v>
      </c>
      <c r="L42" s="1">
        <v>39855</v>
      </c>
      <c r="M42">
        <v>0</v>
      </c>
      <c r="N42">
        <v>3175504.6</v>
      </c>
    </row>
    <row r="43" spans="1:14" ht="12.75">
      <c r="A43">
        <v>959816</v>
      </c>
      <c r="B43" t="s">
        <v>21</v>
      </c>
      <c r="C43" t="s">
        <v>63</v>
      </c>
      <c r="D43" t="s">
        <v>18</v>
      </c>
      <c r="E43" t="s">
        <v>19</v>
      </c>
      <c r="F43">
        <v>0</v>
      </c>
      <c r="G43">
        <v>600</v>
      </c>
      <c r="H43" t="s">
        <v>20</v>
      </c>
      <c r="L43" s="1">
        <v>39855</v>
      </c>
      <c r="M43">
        <v>0</v>
      </c>
      <c r="N43">
        <v>3176104.6</v>
      </c>
    </row>
    <row r="44" spans="1:14" ht="12.75">
      <c r="A44">
        <v>959818</v>
      </c>
      <c r="B44" t="s">
        <v>21</v>
      </c>
      <c r="C44" t="s">
        <v>64</v>
      </c>
      <c r="D44" t="s">
        <v>18</v>
      </c>
      <c r="E44" t="s">
        <v>19</v>
      </c>
      <c r="F44">
        <v>0</v>
      </c>
      <c r="G44">
        <v>900</v>
      </c>
      <c r="H44" t="s">
        <v>20</v>
      </c>
      <c r="L44" s="1">
        <v>39855</v>
      </c>
      <c r="M44">
        <v>0</v>
      </c>
      <c r="N44">
        <v>3177004.6</v>
      </c>
    </row>
    <row r="45" spans="1:14" ht="12.75">
      <c r="A45">
        <v>959819</v>
      </c>
      <c r="B45" t="s">
        <v>21</v>
      </c>
      <c r="C45" t="s">
        <v>65</v>
      </c>
      <c r="D45" t="s">
        <v>18</v>
      </c>
      <c r="E45" t="s">
        <v>19</v>
      </c>
      <c r="F45">
        <v>0</v>
      </c>
      <c r="G45">
        <v>300</v>
      </c>
      <c r="H45" t="s">
        <v>20</v>
      </c>
      <c r="L45" s="1">
        <v>39855</v>
      </c>
      <c r="M45">
        <v>0</v>
      </c>
      <c r="N45">
        <v>3177304.6</v>
      </c>
    </row>
    <row r="46" spans="1:14" ht="12.75">
      <c r="A46">
        <v>959821</v>
      </c>
      <c r="B46" t="s">
        <v>21</v>
      </c>
      <c r="C46" t="s">
        <v>66</v>
      </c>
      <c r="D46" t="s">
        <v>18</v>
      </c>
      <c r="E46" t="s">
        <v>19</v>
      </c>
      <c r="F46">
        <v>0</v>
      </c>
      <c r="G46">
        <v>3200</v>
      </c>
      <c r="H46" t="s">
        <v>20</v>
      </c>
      <c r="L46" s="1">
        <v>39855</v>
      </c>
      <c r="M46">
        <v>0</v>
      </c>
      <c r="N46">
        <v>3180504.6</v>
      </c>
    </row>
    <row r="47" spans="1:14" ht="12.75">
      <c r="A47">
        <v>959823</v>
      </c>
      <c r="B47" t="s">
        <v>21</v>
      </c>
      <c r="C47" t="s">
        <v>67</v>
      </c>
      <c r="D47" t="s">
        <v>18</v>
      </c>
      <c r="E47" t="s">
        <v>19</v>
      </c>
      <c r="F47">
        <v>0</v>
      </c>
      <c r="G47">
        <v>2600</v>
      </c>
      <c r="H47" t="s">
        <v>20</v>
      </c>
      <c r="L47" s="1">
        <v>39855</v>
      </c>
      <c r="M47">
        <v>0</v>
      </c>
      <c r="N47">
        <v>3183104.6</v>
      </c>
    </row>
    <row r="48" spans="1:14" ht="12.75">
      <c r="A48">
        <v>959826</v>
      </c>
      <c r="B48" t="s">
        <v>21</v>
      </c>
      <c r="C48" t="s">
        <v>68</v>
      </c>
      <c r="D48" t="s">
        <v>18</v>
      </c>
      <c r="E48" t="s">
        <v>19</v>
      </c>
      <c r="F48">
        <v>0</v>
      </c>
      <c r="G48">
        <v>400</v>
      </c>
      <c r="H48" t="s">
        <v>20</v>
      </c>
      <c r="L48" s="1">
        <v>39855</v>
      </c>
      <c r="M48">
        <v>0</v>
      </c>
      <c r="N48">
        <v>3183504.6</v>
      </c>
    </row>
    <row r="49" spans="1:14" ht="12.75">
      <c r="A49">
        <v>959827</v>
      </c>
      <c r="B49" t="s">
        <v>21</v>
      </c>
      <c r="C49" t="s">
        <v>69</v>
      </c>
      <c r="D49" t="s">
        <v>18</v>
      </c>
      <c r="E49" t="s">
        <v>19</v>
      </c>
      <c r="F49">
        <v>0</v>
      </c>
      <c r="G49">
        <v>100</v>
      </c>
      <c r="H49" t="s">
        <v>20</v>
      </c>
      <c r="L49" s="1">
        <v>39855</v>
      </c>
      <c r="M49">
        <v>0</v>
      </c>
      <c r="N49">
        <v>3183604.6</v>
      </c>
    </row>
    <row r="50" spans="1:14" ht="12.75">
      <c r="A50">
        <v>959829</v>
      </c>
      <c r="B50" t="s">
        <v>21</v>
      </c>
      <c r="C50" t="s">
        <v>70</v>
      </c>
      <c r="D50" t="s">
        <v>18</v>
      </c>
      <c r="E50" t="s">
        <v>19</v>
      </c>
      <c r="F50">
        <v>0</v>
      </c>
      <c r="G50">
        <v>1800</v>
      </c>
      <c r="H50" t="s">
        <v>20</v>
      </c>
      <c r="L50" s="1">
        <v>39855</v>
      </c>
      <c r="M50">
        <v>0</v>
      </c>
      <c r="N50">
        <v>3185404.6</v>
      </c>
    </row>
    <row r="51" spans="1:14" ht="12.75">
      <c r="A51">
        <v>959831</v>
      </c>
      <c r="B51" t="s">
        <v>21</v>
      </c>
      <c r="C51" t="s">
        <v>71</v>
      </c>
      <c r="D51" t="s">
        <v>18</v>
      </c>
      <c r="E51" t="s">
        <v>19</v>
      </c>
      <c r="F51">
        <v>0</v>
      </c>
      <c r="G51">
        <v>700</v>
      </c>
      <c r="H51" t="s">
        <v>20</v>
      </c>
      <c r="L51" s="1">
        <v>39855</v>
      </c>
      <c r="M51">
        <v>0</v>
      </c>
      <c r="N51">
        <v>3186104.6</v>
      </c>
    </row>
    <row r="52" spans="1:14" ht="12.75">
      <c r="A52">
        <v>959833</v>
      </c>
      <c r="B52" t="s">
        <v>21</v>
      </c>
      <c r="C52" t="s">
        <v>72</v>
      </c>
      <c r="D52" t="s">
        <v>18</v>
      </c>
      <c r="E52" t="s">
        <v>19</v>
      </c>
      <c r="F52">
        <v>0</v>
      </c>
      <c r="G52">
        <v>1900</v>
      </c>
      <c r="H52" t="s">
        <v>20</v>
      </c>
      <c r="L52" s="1">
        <v>39855</v>
      </c>
      <c r="M52">
        <v>0</v>
      </c>
      <c r="N52">
        <v>3188004.6</v>
      </c>
    </row>
    <row r="53" spans="1:14" ht="12.75">
      <c r="A53">
        <v>959835</v>
      </c>
      <c r="B53" t="s">
        <v>21</v>
      </c>
      <c r="C53" t="s">
        <v>73</v>
      </c>
      <c r="D53" t="s">
        <v>18</v>
      </c>
      <c r="E53" t="s">
        <v>19</v>
      </c>
      <c r="F53">
        <v>0</v>
      </c>
      <c r="G53">
        <v>2100</v>
      </c>
      <c r="H53" t="s">
        <v>20</v>
      </c>
      <c r="L53" s="1">
        <v>39855</v>
      </c>
      <c r="M53">
        <v>0</v>
      </c>
      <c r="N53">
        <v>3190104.6</v>
      </c>
    </row>
    <row r="54" spans="1:14" ht="12.75">
      <c r="A54">
        <v>962557</v>
      </c>
      <c r="B54" t="s">
        <v>32</v>
      </c>
      <c r="C54" t="s">
        <v>74</v>
      </c>
      <c r="D54" t="s">
        <v>18</v>
      </c>
      <c r="E54" t="s">
        <v>19</v>
      </c>
      <c r="F54">
        <v>19726.72</v>
      </c>
      <c r="G54">
        <v>0</v>
      </c>
      <c r="H54" t="s">
        <v>20</v>
      </c>
      <c r="L54" s="1">
        <v>39861</v>
      </c>
      <c r="M54">
        <v>0</v>
      </c>
      <c r="N54">
        <v>3170377.88</v>
      </c>
    </row>
    <row r="55" spans="1:14" ht="12.75">
      <c r="A55">
        <v>973547</v>
      </c>
      <c r="B55" t="s">
        <v>45</v>
      </c>
      <c r="C55" t="s">
        <v>75</v>
      </c>
      <c r="D55" t="s">
        <v>18</v>
      </c>
      <c r="E55" t="s">
        <v>19</v>
      </c>
      <c r="F55">
        <v>12010.08</v>
      </c>
      <c r="G55">
        <v>0</v>
      </c>
      <c r="H55" t="s">
        <v>20</v>
      </c>
      <c r="L55" s="1">
        <v>39871</v>
      </c>
      <c r="M55">
        <v>0</v>
      </c>
      <c r="N55">
        <v>3158367.8</v>
      </c>
    </row>
    <row r="56" spans="1:14" ht="12.75">
      <c r="A56">
        <v>973549</v>
      </c>
      <c r="B56" t="s">
        <v>45</v>
      </c>
      <c r="C56" t="s">
        <v>76</v>
      </c>
      <c r="D56" t="s">
        <v>18</v>
      </c>
      <c r="E56" t="s">
        <v>19</v>
      </c>
      <c r="F56">
        <v>366.72</v>
      </c>
      <c r="G56">
        <v>0</v>
      </c>
      <c r="H56" t="s">
        <v>20</v>
      </c>
      <c r="L56" s="1">
        <v>39871</v>
      </c>
      <c r="M56">
        <v>0</v>
      </c>
      <c r="N56">
        <v>3158001.08</v>
      </c>
    </row>
    <row r="57" spans="1:14" ht="12.75">
      <c r="A57">
        <v>993729</v>
      </c>
      <c r="B57" t="s">
        <v>45</v>
      </c>
      <c r="C57" t="s">
        <v>77</v>
      </c>
      <c r="D57" t="s">
        <v>18</v>
      </c>
      <c r="E57" t="s">
        <v>19</v>
      </c>
      <c r="F57">
        <v>275.04</v>
      </c>
      <c r="G57">
        <v>0</v>
      </c>
      <c r="H57" t="s">
        <v>20</v>
      </c>
      <c r="L57" s="1">
        <v>39897</v>
      </c>
      <c r="M57">
        <v>0</v>
      </c>
      <c r="N57">
        <v>3157726.04</v>
      </c>
    </row>
    <row r="60" ht="12.75">
      <c r="F60" s="2">
        <f>SUM(F1:F58)</f>
        <v>209029.11999999997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pane xSplit="1" ySplit="11" topLeftCell="D60" activePane="bottomRight" state="frozen"/>
      <selection pane="topLeft" activeCell="A1" sqref="A1"/>
      <selection pane="topRight" activeCell="D1" sqref="D1"/>
      <selection pane="bottomLeft" activeCell="A60" sqref="A60"/>
      <selection pane="bottomRight" activeCell="A64" sqref="A64"/>
    </sheetView>
  </sheetViews>
  <sheetFormatPr defaultColWidth="11.00390625" defaultRowHeight="12.75"/>
  <cols>
    <col min="1" max="1" width="71.00390625" style="0" customWidth="1"/>
    <col min="2" max="2" width="20.00390625" style="0" customWidth="1"/>
    <col min="3" max="3" width="16.7109375" style="0" customWidth="1"/>
    <col min="4" max="4" width="13.421875" style="0" customWidth="1"/>
    <col min="5" max="5" width="11.57421875" style="0" customWidth="1"/>
  </cols>
  <sheetData>
    <row r="1" spans="1:5" ht="15.75">
      <c r="A1" s="3" t="s">
        <v>78</v>
      </c>
      <c r="B1" s="4"/>
      <c r="C1" s="4"/>
      <c r="D1" s="4"/>
      <c r="E1" s="4"/>
    </row>
    <row r="2" spans="1:5" ht="15.75" hidden="1">
      <c r="A2" s="5" t="s">
        <v>79</v>
      </c>
      <c r="B2" s="6"/>
      <c r="C2" s="6"/>
      <c r="D2" s="6"/>
      <c r="E2" s="6"/>
    </row>
    <row r="3" spans="1:5" ht="15.75" hidden="1">
      <c r="A3" s="5" t="s">
        <v>80</v>
      </c>
      <c r="B3" s="6"/>
      <c r="C3" s="6"/>
      <c r="D3" s="6"/>
      <c r="E3" s="6"/>
    </row>
    <row r="4" spans="1:5" ht="15.75">
      <c r="A4" s="7" t="s">
        <v>81</v>
      </c>
      <c r="B4" s="6"/>
      <c r="C4" s="6"/>
      <c r="D4" s="6"/>
      <c r="E4" s="6"/>
    </row>
    <row r="5" spans="1:5" ht="15.75">
      <c r="A5" s="6"/>
      <c r="B5" s="6"/>
      <c r="C5" s="6"/>
      <c r="D5" s="6"/>
      <c r="E5" s="6"/>
    </row>
    <row r="6" spans="1:5" ht="15.75">
      <c r="A6" s="8"/>
      <c r="B6" s="9"/>
      <c r="C6" s="9"/>
      <c r="D6" s="9"/>
      <c r="E6" s="10"/>
    </row>
    <row r="7" spans="1:5" ht="15.75" hidden="1">
      <c r="A7" s="11" t="s">
        <v>82</v>
      </c>
      <c r="B7" s="6"/>
      <c r="C7" s="6"/>
      <c r="D7" s="6"/>
      <c r="E7" s="12"/>
    </row>
    <row r="8" spans="1:5" ht="15.75">
      <c r="A8" s="13" t="s">
        <v>83</v>
      </c>
      <c r="B8" s="14"/>
      <c r="C8" s="14"/>
      <c r="D8" s="14"/>
      <c r="E8" s="15"/>
    </row>
    <row r="9" spans="1:6" ht="24" customHeight="1">
      <c r="A9" s="16" t="s">
        <v>84</v>
      </c>
      <c r="B9" s="17" t="s">
        <v>85</v>
      </c>
      <c r="C9" s="18" t="s">
        <v>86</v>
      </c>
      <c r="D9" s="184" t="s">
        <v>87</v>
      </c>
      <c r="E9" s="184"/>
      <c r="F9" s="19"/>
    </row>
    <row r="10" spans="1:6" ht="12.75">
      <c r="A10" s="20" t="s">
        <v>88</v>
      </c>
      <c r="B10" s="21" t="s">
        <v>89</v>
      </c>
      <c r="C10" s="22" t="s">
        <v>90</v>
      </c>
      <c r="D10" s="23" t="s">
        <v>91</v>
      </c>
      <c r="E10" s="23" t="s">
        <v>92</v>
      </c>
      <c r="F10" s="19"/>
    </row>
    <row r="11" spans="1:6" ht="12.75">
      <c r="A11" s="24" t="s">
        <v>93</v>
      </c>
      <c r="B11" s="25"/>
      <c r="C11" s="26">
        <f>(+C12+C16+C18)</f>
        <v>1291697.1699999997</v>
      </c>
      <c r="D11" s="26">
        <f>(+D12+D17+D18)</f>
        <v>29061.67</v>
      </c>
      <c r="E11" s="26">
        <f>(+E12+E17+E18)</f>
        <v>6722.279</v>
      </c>
      <c r="F11" s="19"/>
    </row>
    <row r="12" spans="1:6" ht="12.75" customHeight="1">
      <c r="A12" s="27" t="s">
        <v>94</v>
      </c>
      <c r="B12" s="28"/>
      <c r="C12" s="26">
        <f>SUM(C13:C15)</f>
        <v>1252935.6099999999</v>
      </c>
      <c r="D12" s="26">
        <f>SUM(D13:D15)</f>
        <v>26535.67</v>
      </c>
      <c r="E12" s="26">
        <f>SUM(E13:E15)</f>
        <v>6402.97</v>
      </c>
      <c r="F12" s="19"/>
    </row>
    <row r="13" spans="1:6" ht="12" customHeight="1">
      <c r="A13" s="29" t="s">
        <v>95</v>
      </c>
      <c r="B13" s="30" t="s">
        <v>96</v>
      </c>
      <c r="C13" s="31">
        <v>0</v>
      </c>
      <c r="D13" s="32">
        <v>0</v>
      </c>
      <c r="E13" s="32">
        <v>0</v>
      </c>
      <c r="F13" s="19"/>
    </row>
    <row r="14" spans="1:6" ht="12" customHeight="1">
      <c r="A14" s="29" t="s">
        <v>97</v>
      </c>
      <c r="B14" s="30" t="s">
        <v>96</v>
      </c>
      <c r="C14" s="31">
        <v>28769.22</v>
      </c>
      <c r="D14" s="32">
        <v>9414.08</v>
      </c>
      <c r="E14" s="32">
        <v>313.29</v>
      </c>
      <c r="F14" s="19"/>
    </row>
    <row r="15" spans="1:6" ht="12" customHeight="1">
      <c r="A15" s="29" t="s">
        <v>98</v>
      </c>
      <c r="B15" s="33" t="s">
        <v>96</v>
      </c>
      <c r="C15" s="31">
        <v>1224166.39</v>
      </c>
      <c r="D15" s="32">
        <v>17121.59</v>
      </c>
      <c r="E15" s="32">
        <v>6089.68</v>
      </c>
      <c r="F15" s="19"/>
    </row>
    <row r="16" spans="1:6" ht="12" customHeight="1">
      <c r="A16" s="34" t="s">
        <v>99</v>
      </c>
      <c r="B16" s="35"/>
      <c r="C16" s="36">
        <f>SUM(C17)</f>
        <v>16117.92</v>
      </c>
      <c r="D16" s="37">
        <v>2526</v>
      </c>
      <c r="E16" s="38">
        <f>SUM(E17)</f>
        <v>319.309</v>
      </c>
      <c r="F16" s="19"/>
    </row>
    <row r="17" spans="1:6" ht="12.75" customHeight="1">
      <c r="A17" s="39" t="s">
        <v>100</v>
      </c>
      <c r="B17" s="33" t="s">
        <v>96</v>
      </c>
      <c r="C17" s="31">
        <v>16117.92</v>
      </c>
      <c r="D17" s="40">
        <v>2526</v>
      </c>
      <c r="E17" s="41">
        <v>319.309</v>
      </c>
      <c r="F17" s="19"/>
    </row>
    <row r="18" spans="1:6" ht="12.75" customHeight="1">
      <c r="A18" s="34" t="s">
        <v>101</v>
      </c>
      <c r="B18" s="35"/>
      <c r="C18" s="42">
        <f>SUM(C19:C20)</f>
        <v>22643.64</v>
      </c>
      <c r="D18" s="43">
        <f>SUM(D19:D20)</f>
        <v>0</v>
      </c>
      <c r="E18" s="44">
        <f>SUM(E19:E20)</f>
        <v>0</v>
      </c>
      <c r="F18" s="19"/>
    </row>
    <row r="19" spans="1:6" ht="12" customHeight="1">
      <c r="A19" s="29" t="s">
        <v>102</v>
      </c>
      <c r="B19" s="30" t="s">
        <v>96</v>
      </c>
      <c r="C19" s="31">
        <v>10765.62</v>
      </c>
      <c r="D19" s="45">
        <v>0</v>
      </c>
      <c r="E19" s="46">
        <v>0</v>
      </c>
      <c r="F19" s="19"/>
    </row>
    <row r="20" spans="1:6" ht="12" customHeight="1">
      <c r="A20" s="29" t="s">
        <v>103</v>
      </c>
      <c r="B20" s="30" t="s">
        <v>96</v>
      </c>
      <c r="C20" s="31">
        <v>11878.02</v>
      </c>
      <c r="D20" s="45"/>
      <c r="E20" s="46"/>
      <c r="F20" s="19"/>
    </row>
    <row r="21" spans="1:6" ht="12.75" customHeight="1">
      <c r="A21" s="47" t="s">
        <v>104</v>
      </c>
      <c r="B21" s="48"/>
      <c r="C21" s="49">
        <f>SUM(C22:C33)</f>
        <v>166460.36</v>
      </c>
      <c r="D21" s="50">
        <f>SUM(D22:D33)</f>
        <v>445.03999999999996</v>
      </c>
      <c r="E21" s="50">
        <f>SUM(E22:E33)</f>
        <v>499.55</v>
      </c>
      <c r="F21" s="19"/>
    </row>
    <row r="22" spans="1:6" ht="12" customHeight="1">
      <c r="A22" s="29" t="s">
        <v>105</v>
      </c>
      <c r="B22" s="30" t="s">
        <v>106</v>
      </c>
      <c r="C22" s="31">
        <v>17070</v>
      </c>
      <c r="D22" s="51">
        <v>0</v>
      </c>
      <c r="E22" s="32">
        <v>0</v>
      </c>
      <c r="F22" s="19"/>
    </row>
    <row r="23" spans="1:6" ht="12" customHeight="1">
      <c r="A23" s="29" t="s">
        <v>107</v>
      </c>
      <c r="B23" s="30" t="s">
        <v>106</v>
      </c>
      <c r="C23" s="31">
        <v>66847.92</v>
      </c>
      <c r="D23" s="51">
        <v>0</v>
      </c>
      <c r="E23" s="32">
        <v>0</v>
      </c>
      <c r="F23" s="19"/>
    </row>
    <row r="24" spans="1:6" ht="12" customHeight="1">
      <c r="A24" s="29" t="s">
        <v>108</v>
      </c>
      <c r="B24" s="30" t="s">
        <v>106</v>
      </c>
      <c r="C24" s="31">
        <v>1375</v>
      </c>
      <c r="D24" s="51">
        <v>0</v>
      </c>
      <c r="E24" s="32">
        <v>0</v>
      </c>
      <c r="F24" s="19"/>
    </row>
    <row r="25" spans="1:6" ht="12" customHeight="1">
      <c r="A25" s="29" t="s">
        <v>109</v>
      </c>
      <c r="B25" s="30" t="s">
        <v>106</v>
      </c>
      <c r="C25" s="31">
        <v>15135.78</v>
      </c>
      <c r="D25" s="51">
        <v>0</v>
      </c>
      <c r="E25" s="32">
        <v>0</v>
      </c>
      <c r="F25" s="19"/>
    </row>
    <row r="26" spans="1:6" ht="12" customHeight="1">
      <c r="A26" s="29" t="s">
        <v>110</v>
      </c>
      <c r="B26" s="30" t="s">
        <v>106</v>
      </c>
      <c r="C26" s="31">
        <v>3536</v>
      </c>
      <c r="D26" s="51">
        <v>22</v>
      </c>
      <c r="E26" s="32">
        <v>3</v>
      </c>
      <c r="F26" s="19"/>
    </row>
    <row r="27" spans="1:6" ht="12" customHeight="1">
      <c r="A27" s="29" t="s">
        <v>111</v>
      </c>
      <c r="B27" s="30" t="s">
        <v>112</v>
      </c>
      <c r="C27" s="31">
        <v>253.66</v>
      </c>
      <c r="D27" s="51">
        <v>8.32</v>
      </c>
      <c r="E27" s="32">
        <v>5.15</v>
      </c>
      <c r="F27" s="19"/>
    </row>
    <row r="28" spans="1:6" ht="12" customHeight="1">
      <c r="A28" s="29" t="s">
        <v>113</v>
      </c>
      <c r="B28" s="30" t="s">
        <v>106</v>
      </c>
      <c r="C28" s="31">
        <v>4347</v>
      </c>
      <c r="D28" s="51">
        <v>15.72</v>
      </c>
      <c r="E28" s="32">
        <v>6.4</v>
      </c>
      <c r="F28" s="19"/>
    </row>
    <row r="29" spans="1:6" ht="12" customHeight="1">
      <c r="A29" s="29" t="s">
        <v>114</v>
      </c>
      <c r="B29" s="30" t="s">
        <v>106</v>
      </c>
      <c r="C29" s="31">
        <v>2161</v>
      </c>
      <c r="D29" s="51"/>
      <c r="E29" s="32">
        <v>160</v>
      </c>
      <c r="F29" s="19"/>
    </row>
    <row r="30" spans="1:6" ht="12" customHeight="1">
      <c r="A30" s="29" t="s">
        <v>115</v>
      </c>
      <c r="B30" s="30" t="s">
        <v>106</v>
      </c>
      <c r="C30" s="31">
        <v>1772</v>
      </c>
      <c r="D30" s="51">
        <v>38</v>
      </c>
      <c r="E30" s="46">
        <v>0</v>
      </c>
      <c r="F30" s="19"/>
    </row>
    <row r="31" spans="1:6" ht="12" customHeight="1">
      <c r="A31" s="29" t="s">
        <v>116</v>
      </c>
      <c r="B31" s="30" t="s">
        <v>112</v>
      </c>
      <c r="C31" s="31">
        <v>598</v>
      </c>
      <c r="D31" s="51"/>
      <c r="E31" s="46"/>
      <c r="F31" s="19"/>
    </row>
    <row r="32" spans="1:6" ht="12" customHeight="1">
      <c r="A32" s="29" t="s">
        <v>117</v>
      </c>
      <c r="B32" s="30" t="s">
        <v>106</v>
      </c>
      <c r="C32" s="31">
        <v>35256</v>
      </c>
      <c r="D32" s="51">
        <v>361</v>
      </c>
      <c r="E32" s="52">
        <v>325</v>
      </c>
      <c r="F32" s="19"/>
    </row>
    <row r="33" spans="1:6" ht="12.75" customHeight="1">
      <c r="A33" s="29" t="s">
        <v>118</v>
      </c>
      <c r="B33" s="33" t="s">
        <v>106</v>
      </c>
      <c r="C33" s="31">
        <v>18108</v>
      </c>
      <c r="D33" s="51">
        <v>0</v>
      </c>
      <c r="E33" s="52">
        <v>0</v>
      </c>
      <c r="F33" s="19"/>
    </row>
    <row r="34" spans="1:6" ht="15" customHeight="1">
      <c r="A34" s="53" t="s">
        <v>119</v>
      </c>
      <c r="B34" s="48"/>
      <c r="C34" s="54">
        <f>SUM(C35:C35)</f>
        <v>24212.87</v>
      </c>
      <c r="D34" s="55">
        <f>SUM(D35:D35)</f>
        <v>336.07</v>
      </c>
      <c r="E34" s="50">
        <f>SUM(E35:E35)</f>
        <v>121</v>
      </c>
      <c r="F34" s="19"/>
    </row>
    <row r="35" spans="1:6" ht="12" customHeight="1">
      <c r="A35" s="29" t="s">
        <v>120</v>
      </c>
      <c r="B35" s="33" t="s">
        <v>112</v>
      </c>
      <c r="C35" s="31">
        <v>24212.87</v>
      </c>
      <c r="D35" s="51">
        <v>336.07</v>
      </c>
      <c r="E35" s="52">
        <v>121</v>
      </c>
      <c r="F35" s="19"/>
    </row>
    <row r="36" spans="1:6" ht="15" customHeight="1">
      <c r="A36" s="56" t="s">
        <v>121</v>
      </c>
      <c r="B36" s="57"/>
      <c r="C36" s="58">
        <v>0</v>
      </c>
      <c r="D36" s="59"/>
      <c r="E36" s="60"/>
      <c r="F36" s="19"/>
    </row>
    <row r="37" spans="1:6" ht="15" customHeight="1">
      <c r="A37" s="61" t="s">
        <v>122</v>
      </c>
      <c r="B37" s="48" t="s">
        <v>78</v>
      </c>
      <c r="C37" s="62">
        <f>SUM(C38:C46)</f>
        <v>359706.5</v>
      </c>
      <c r="D37" s="63">
        <f>SUM(D40:D48)</f>
        <v>0</v>
      </c>
      <c r="E37" s="64">
        <f>SUM(E40:E48)</f>
        <v>78.11</v>
      </c>
      <c r="F37" s="19"/>
    </row>
    <row r="38" spans="1:6" ht="12" customHeight="1">
      <c r="A38" s="65" t="s">
        <v>123</v>
      </c>
      <c r="B38" s="30"/>
      <c r="C38" s="66"/>
      <c r="D38" s="51"/>
      <c r="E38" s="46"/>
      <c r="F38" s="19"/>
    </row>
    <row r="39" spans="1:6" ht="12" customHeight="1">
      <c r="A39" s="65" t="s">
        <v>124</v>
      </c>
      <c r="B39" s="30"/>
      <c r="C39" s="66"/>
      <c r="D39" s="51"/>
      <c r="E39" s="46"/>
      <c r="F39" s="19"/>
    </row>
    <row r="40" spans="1:6" ht="12" customHeight="1">
      <c r="A40" s="67" t="s">
        <v>125</v>
      </c>
      <c r="B40" s="30" t="s">
        <v>112</v>
      </c>
      <c r="C40" s="31">
        <v>3282</v>
      </c>
      <c r="D40" s="51">
        <v>0</v>
      </c>
      <c r="E40" s="32">
        <v>0</v>
      </c>
      <c r="F40" s="19"/>
    </row>
    <row r="41" spans="1:6" ht="12" customHeight="1">
      <c r="A41" s="67" t="s">
        <v>126</v>
      </c>
      <c r="B41" s="30" t="s">
        <v>96</v>
      </c>
      <c r="C41" s="31">
        <v>4784.5</v>
      </c>
      <c r="D41" s="51">
        <v>0</v>
      </c>
      <c r="E41" s="52">
        <v>78.11</v>
      </c>
      <c r="F41" s="19"/>
    </row>
    <row r="42" spans="1:6" ht="12" customHeight="1">
      <c r="A42" s="67" t="s">
        <v>127</v>
      </c>
      <c r="B42" s="30" t="s">
        <v>112</v>
      </c>
      <c r="C42" s="31">
        <v>930</v>
      </c>
      <c r="D42" s="51">
        <v>0</v>
      </c>
      <c r="E42" s="52">
        <v>0</v>
      </c>
      <c r="F42" s="19"/>
    </row>
    <row r="43" spans="1:6" ht="12" customHeight="1">
      <c r="A43" s="65" t="s">
        <v>128</v>
      </c>
      <c r="B43" s="30"/>
      <c r="C43" s="66"/>
      <c r="D43" s="51"/>
      <c r="E43" s="52"/>
      <c r="F43" s="19"/>
    </row>
    <row r="44" spans="1:6" ht="12" customHeight="1">
      <c r="A44" s="68"/>
      <c r="B44" s="30"/>
      <c r="C44" s="69"/>
      <c r="D44" s="51"/>
      <c r="E44" s="52"/>
      <c r="F44" s="19"/>
    </row>
    <row r="45" spans="1:6" ht="12" customHeight="1">
      <c r="A45" s="70" t="s">
        <v>129</v>
      </c>
      <c r="B45" s="30" t="s">
        <v>106</v>
      </c>
      <c r="C45" s="31">
        <v>192310</v>
      </c>
      <c r="D45" s="71">
        <v>0</v>
      </c>
      <c r="E45" s="32">
        <v>0</v>
      </c>
      <c r="F45" s="19" t="s">
        <v>84</v>
      </c>
    </row>
    <row r="46" spans="1:6" ht="12" customHeight="1">
      <c r="A46" s="70" t="s">
        <v>130</v>
      </c>
      <c r="B46" s="30" t="s">
        <v>106</v>
      </c>
      <c r="C46" s="31">
        <v>158400</v>
      </c>
      <c r="D46" s="72"/>
      <c r="E46" s="52">
        <v>0</v>
      </c>
      <c r="F46" s="19"/>
    </row>
    <row r="47" spans="1:6" ht="15" customHeight="1">
      <c r="A47" s="56" t="s">
        <v>131</v>
      </c>
      <c r="B47" s="73"/>
      <c r="C47" s="74">
        <f>SUM(C48:C48)</f>
        <v>0</v>
      </c>
      <c r="D47" s="75"/>
      <c r="E47" s="76"/>
      <c r="F47" s="19"/>
    </row>
    <row r="48" spans="1:6" ht="12" customHeight="1">
      <c r="A48" s="77" t="s">
        <v>132</v>
      </c>
      <c r="B48" s="78" t="s">
        <v>112</v>
      </c>
      <c r="C48" s="79">
        <v>0</v>
      </c>
      <c r="D48" s="80" t="s">
        <v>78</v>
      </c>
      <c r="E48" s="71"/>
      <c r="F48" s="19"/>
    </row>
    <row r="49" spans="1:6" ht="12.75">
      <c r="A49" s="19"/>
      <c r="B49" s="81"/>
      <c r="C49" s="82"/>
      <c r="D49" s="83">
        <v>0</v>
      </c>
      <c r="E49" s="84">
        <v>0</v>
      </c>
      <c r="F49" s="19"/>
    </row>
    <row r="50" spans="1:6" ht="12.75">
      <c r="A50" s="16" t="s">
        <v>133</v>
      </c>
      <c r="B50" s="85" t="s">
        <v>78</v>
      </c>
      <c r="C50" s="86">
        <f>(+C47+C37+C34+C21+C11)</f>
        <v>1842076.8999999997</v>
      </c>
      <c r="D50" s="87">
        <v>0</v>
      </c>
      <c r="E50" s="87">
        <v>0</v>
      </c>
      <c r="F50" s="19"/>
    </row>
    <row r="51" spans="1:6" ht="12.75">
      <c r="A51" s="88" t="s">
        <v>78</v>
      </c>
      <c r="B51" s="89"/>
      <c r="C51" s="90"/>
      <c r="D51" s="91">
        <f>SUM(+D11+D34++D37+D36+D47+D21)</f>
        <v>29842.78</v>
      </c>
      <c r="E51" s="92">
        <f>SUM(+E11+E34++E37+E36+E47+E21)</f>
        <v>7420.939</v>
      </c>
      <c r="F51" s="19"/>
    </row>
    <row r="52" spans="1:6" ht="12.75">
      <c r="A52" s="16" t="s">
        <v>78</v>
      </c>
      <c r="B52" s="89"/>
      <c r="C52" s="90"/>
      <c r="D52" s="92"/>
      <c r="E52" s="92">
        <f>SUM(D51:E51)</f>
        <v>37263.719</v>
      </c>
      <c r="F52" s="19"/>
    </row>
    <row r="53" spans="1:6" ht="7.5" customHeight="1">
      <c r="A53" s="20"/>
      <c r="B53" s="93"/>
      <c r="C53" s="94"/>
      <c r="D53" s="91"/>
      <c r="E53" s="91"/>
      <c r="F53" s="19"/>
    </row>
    <row r="54" spans="1:6" ht="24" customHeight="1">
      <c r="A54" s="95"/>
      <c r="B54" s="89"/>
      <c r="C54" s="89"/>
      <c r="D54" s="89"/>
      <c r="E54" s="89"/>
      <c r="F54" s="96"/>
    </row>
    <row r="55" spans="1:5" ht="12.75">
      <c r="A55" s="97" t="s">
        <v>134</v>
      </c>
      <c r="B55" s="98">
        <f>SUM(B56:B59)</f>
        <v>89242.96</v>
      </c>
      <c r="C55" s="83"/>
      <c r="D55" s="83"/>
      <c r="E55" s="83"/>
    </row>
    <row r="56" spans="1:5" ht="14.25" customHeight="1">
      <c r="A56" s="99" t="s">
        <v>135</v>
      </c>
      <c r="B56" s="100">
        <v>39155.66</v>
      </c>
      <c r="C56" s="101" t="s">
        <v>78</v>
      </c>
      <c r="D56" s="31"/>
      <c r="E56" s="31"/>
    </row>
    <row r="57" spans="1:5" ht="12.75" customHeight="1">
      <c r="A57" s="102" t="s">
        <v>136</v>
      </c>
      <c r="B57" s="100">
        <v>1055.5</v>
      </c>
      <c r="C57" s="31"/>
      <c r="D57" s="31"/>
      <c r="E57" s="31"/>
    </row>
    <row r="58" spans="1:5" ht="12" customHeight="1">
      <c r="A58" s="29" t="s">
        <v>137</v>
      </c>
      <c r="B58" s="100">
        <v>49031.8</v>
      </c>
      <c r="C58" s="31"/>
      <c r="D58" s="31"/>
      <c r="E58" s="31"/>
    </row>
    <row r="59" spans="1:5" ht="12" customHeight="1">
      <c r="A59" s="103" t="s">
        <v>138</v>
      </c>
      <c r="B59" s="104">
        <v>0</v>
      </c>
      <c r="C59" s="31"/>
      <c r="D59" s="31"/>
      <c r="E59" s="31"/>
    </row>
    <row r="60" spans="1:2" ht="12.75" customHeight="1">
      <c r="A60" s="105"/>
      <c r="B60" t="s">
        <v>78</v>
      </c>
    </row>
    <row r="61" spans="1:5" ht="12.75">
      <c r="A61" s="106" t="s">
        <v>139</v>
      </c>
      <c r="B61" s="107"/>
      <c r="C61" s="107"/>
      <c r="D61" s="107"/>
      <c r="E61" s="107"/>
    </row>
    <row r="62" spans="1:5" ht="12.75">
      <c r="A62" s="108" t="s">
        <v>140</v>
      </c>
      <c r="B62" s="107"/>
      <c r="C62" s="107"/>
      <c r="D62" s="107"/>
      <c r="E62" s="107"/>
    </row>
    <row r="63" spans="1:5" ht="12.75">
      <c r="A63" s="108" t="s">
        <v>141</v>
      </c>
      <c r="B63" s="107"/>
      <c r="C63" s="107"/>
      <c r="D63" s="107"/>
      <c r="E63" s="107"/>
    </row>
    <row r="64" spans="1:5" ht="12.75">
      <c r="A64" s="108" t="s">
        <v>142</v>
      </c>
      <c r="B64" s="107"/>
      <c r="C64" s="107"/>
      <c r="D64" s="107"/>
      <c r="E64" s="107"/>
    </row>
    <row r="65" ht="12.75">
      <c r="A65" t="s">
        <v>78</v>
      </c>
    </row>
    <row r="71" ht="12.75">
      <c r="A71" t="s">
        <v>78</v>
      </c>
    </row>
  </sheetData>
  <sheetProtection/>
  <mergeCells count="1">
    <mergeCell ref="D9:E9"/>
  </mergeCells>
  <printOptions horizontalCentered="1"/>
  <pageMargins left="0.42986111111111114" right="0.7479166666666667" top="0.5597222222222222" bottom="0.19652777777777777" header="0.5118055555555555" footer="0.5118055555555555"/>
  <pageSetup horizontalDpi="300" verticalDpi="3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B1">
      <selection activeCell="E35" sqref="E35"/>
    </sheetView>
  </sheetViews>
  <sheetFormatPr defaultColWidth="11.7109375" defaultRowHeight="12.75"/>
  <cols>
    <col min="1" max="1" width="73.00390625" style="0" customWidth="1"/>
    <col min="2" max="2" width="13.8515625" style="0" customWidth="1"/>
    <col min="3" max="3" width="16.28125" style="0" customWidth="1"/>
    <col min="4" max="4" width="13.57421875" style="0" customWidth="1"/>
    <col min="5" max="5" width="18.14062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 hidden="1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84" t="s">
        <v>143</v>
      </c>
      <c r="E4" s="184"/>
    </row>
    <row r="5" spans="1:5" ht="12.75">
      <c r="A5" s="20" t="s">
        <v>88</v>
      </c>
      <c r="B5" s="21" t="s">
        <v>89</v>
      </c>
      <c r="C5" s="22" t="s">
        <v>144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f>(+C7+C11+C13)</f>
        <v>1262861.7799999998</v>
      </c>
      <c r="D6" s="26">
        <f>(+D7+D12+D13)</f>
        <v>29789.77</v>
      </c>
      <c r="E6" s="26">
        <f>(+E7+E12+E13)</f>
        <v>6645</v>
      </c>
    </row>
    <row r="7" spans="1:5" ht="12.75">
      <c r="A7" s="27" t="s">
        <v>94</v>
      </c>
      <c r="B7" s="28"/>
      <c r="C7" s="26">
        <f>SUM(C8:C10)</f>
        <v>1225745.23</v>
      </c>
      <c r="D7" s="26">
        <f>SUM(D8:D10)</f>
        <v>27189.77</v>
      </c>
      <c r="E7" s="26">
        <f>SUM(E8:E10)</f>
        <v>6389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19123.23</v>
      </c>
      <c r="D9" s="32">
        <v>9645.77</v>
      </c>
      <c r="E9" s="32">
        <v>236</v>
      </c>
    </row>
    <row r="10" spans="1:5" ht="12.75">
      <c r="A10" s="29" t="s">
        <v>98</v>
      </c>
      <c r="B10" s="33" t="s">
        <v>96</v>
      </c>
      <c r="C10" s="31">
        <v>1206622</v>
      </c>
      <c r="D10" s="32">
        <v>17544</v>
      </c>
      <c r="E10" s="32">
        <v>6153</v>
      </c>
    </row>
    <row r="11" spans="1:5" ht="12.75">
      <c r="A11" s="34" t="s">
        <v>99</v>
      </c>
      <c r="B11" s="35"/>
      <c r="C11" s="36">
        <f>SUM(C12)</f>
        <v>14472.91</v>
      </c>
      <c r="D11" s="37">
        <v>2600</v>
      </c>
      <c r="E11" s="38">
        <f>SUM(E12)</f>
        <v>256</v>
      </c>
    </row>
    <row r="12" spans="1:5" ht="12.75">
      <c r="A12" s="39" t="s">
        <v>100</v>
      </c>
      <c r="B12" s="33" t="s">
        <v>96</v>
      </c>
      <c r="C12" s="31">
        <v>14472.91</v>
      </c>
      <c r="D12" s="40">
        <v>2600</v>
      </c>
      <c r="E12" s="41">
        <v>256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149345</v>
      </c>
      <c r="D16" s="50">
        <f>SUM(D17:D28)</f>
        <v>3194</v>
      </c>
      <c r="E16" s="50">
        <f>SUM(E17:E28)</f>
        <v>728</v>
      </c>
    </row>
    <row r="17" spans="1:5" ht="12.75">
      <c r="A17" s="29" t="s">
        <v>105</v>
      </c>
      <c r="B17" s="30" t="s">
        <v>106</v>
      </c>
      <c r="C17" s="31">
        <v>14161</v>
      </c>
      <c r="D17" s="51">
        <v>707</v>
      </c>
      <c r="E17" s="32">
        <v>103</v>
      </c>
    </row>
    <row r="18" spans="1:5" ht="12.75">
      <c r="A18" s="29" t="s">
        <v>107</v>
      </c>
      <c r="B18" s="30" t="s">
        <v>106</v>
      </c>
      <c r="C18" s="31">
        <v>58537</v>
      </c>
      <c r="D18" s="51">
        <v>1750</v>
      </c>
      <c r="E18" s="32">
        <v>433</v>
      </c>
    </row>
    <row r="19" spans="1:5" ht="12.75">
      <c r="A19" s="29" t="s">
        <v>108</v>
      </c>
      <c r="B19" s="30" t="s">
        <v>106</v>
      </c>
      <c r="C19" s="31">
        <v>764</v>
      </c>
      <c r="D19" s="51">
        <v>181</v>
      </c>
      <c r="E19" s="32">
        <v>23</v>
      </c>
    </row>
    <row r="20" spans="1:5" ht="12.75">
      <c r="A20" s="29" t="s">
        <v>109</v>
      </c>
      <c r="B20" s="30" t="s">
        <v>106</v>
      </c>
      <c r="C20" s="31">
        <v>14453</v>
      </c>
      <c r="D20" s="51">
        <v>0</v>
      </c>
      <c r="E20" s="32">
        <v>0</v>
      </c>
    </row>
    <row r="21" spans="1:5" ht="12.75">
      <c r="A21" s="29" t="s">
        <v>110</v>
      </c>
      <c r="B21" s="30" t="s">
        <v>106</v>
      </c>
      <c r="C21" s="31">
        <v>3376</v>
      </c>
      <c r="D21" s="51">
        <v>0</v>
      </c>
      <c r="E21" s="32">
        <v>0</v>
      </c>
    </row>
    <row r="22" spans="1:5" ht="12.75">
      <c r="A22" s="29" t="s">
        <v>111</v>
      </c>
      <c r="B22" s="30" t="s">
        <v>112</v>
      </c>
      <c r="C22" s="31">
        <v>241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4150</v>
      </c>
      <c r="D23" s="51">
        <v>0</v>
      </c>
      <c r="E23" s="32">
        <v>0</v>
      </c>
    </row>
    <row r="24" spans="1:5" ht="12.75">
      <c r="A24" s="29" t="s">
        <v>114</v>
      </c>
      <c r="B24" s="30" t="s">
        <v>106</v>
      </c>
      <c r="C24" s="31">
        <v>2063</v>
      </c>
      <c r="D24" s="51"/>
      <c r="E24" s="32">
        <v>0</v>
      </c>
    </row>
    <row r="25" spans="1:5" ht="12.75">
      <c r="A25" s="29" t="s">
        <v>115</v>
      </c>
      <c r="B25" s="30" t="s">
        <v>106</v>
      </c>
      <c r="C25" s="31">
        <v>1581</v>
      </c>
      <c r="D25" s="51">
        <v>37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33665</v>
      </c>
      <c r="D27" s="51">
        <v>0</v>
      </c>
      <c r="E27" s="52">
        <v>0</v>
      </c>
    </row>
    <row r="28" spans="1:5" ht="12.75">
      <c r="A28" s="29" t="s">
        <v>118</v>
      </c>
      <c r="B28" s="33" t="s">
        <v>106</v>
      </c>
      <c r="C28" s="31">
        <v>15756</v>
      </c>
      <c r="D28" s="51">
        <v>507</v>
      </c>
      <c r="E28" s="52">
        <v>162</v>
      </c>
    </row>
    <row r="29" spans="1:5" ht="12.75">
      <c r="A29" s="53" t="s">
        <v>119</v>
      </c>
      <c r="B29" s="48"/>
      <c r="C29" s="54">
        <f>SUM(C30:C30)</f>
        <v>23867</v>
      </c>
      <c r="D29" s="55">
        <f>SUM(D30:D30)</f>
        <v>346</v>
      </c>
      <c r="E29" s="109">
        <f>SUM(E30:E30)</f>
        <v>122</v>
      </c>
    </row>
    <row r="30" spans="1:5" ht="12.75">
      <c r="A30" s="29" t="s">
        <v>120</v>
      </c>
      <c r="B30" s="33" t="s">
        <v>112</v>
      </c>
      <c r="C30" s="31">
        <v>23867</v>
      </c>
      <c r="D30" s="51">
        <v>346</v>
      </c>
      <c r="E30" s="52">
        <v>122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SUM(C34:C42)</f>
        <v>343793</v>
      </c>
      <c r="D32" s="63">
        <f>SUM(D36:D44)</f>
        <v>0</v>
      </c>
      <c r="E32" s="64">
        <f>SUM(E36:E44)</f>
        <v>0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>
        <v>5</v>
      </c>
      <c r="E35" s="32">
        <v>1</v>
      </c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/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183629</v>
      </c>
      <c r="D40" s="71">
        <v>0</v>
      </c>
      <c r="E40" s="32">
        <v>0</v>
      </c>
    </row>
    <row r="42" spans="1:5" ht="12.75">
      <c r="A42" s="70" t="s">
        <v>130</v>
      </c>
      <c r="B42" s="30" t="s">
        <v>106</v>
      </c>
      <c r="C42" s="31">
        <v>151250</v>
      </c>
      <c r="D42" s="72"/>
      <c r="E42" s="52">
        <v>0</v>
      </c>
    </row>
    <row r="43" spans="1:5" ht="12.75">
      <c r="A43" s="56" t="s">
        <v>131</v>
      </c>
      <c r="B43" s="73"/>
      <c r="C43" s="74">
        <f>SUM(C44:C44)</f>
        <v>0</v>
      </c>
      <c r="D43" s="75"/>
      <c r="E43" s="76"/>
    </row>
    <row r="44" spans="1:5" ht="12.75">
      <c r="A44" s="77" t="s">
        <v>132</v>
      </c>
      <c r="B44" s="78" t="s">
        <v>112</v>
      </c>
      <c r="C44" s="79">
        <v>0</v>
      </c>
      <c r="D44" s="80" t="s">
        <v>78</v>
      </c>
      <c r="E44" s="71"/>
    </row>
    <row r="45" spans="1:5" ht="12.75">
      <c r="A45" s="19"/>
      <c r="B45" s="81"/>
      <c r="C45" s="82"/>
      <c r="D45" s="83">
        <v>0</v>
      </c>
      <c r="E45" s="84">
        <v>0</v>
      </c>
    </row>
    <row r="46" spans="1:5" ht="12.75">
      <c r="A46" s="16" t="s">
        <v>133</v>
      </c>
      <c r="B46" s="85" t="s">
        <v>78</v>
      </c>
      <c r="C46" s="86">
        <f>(+C43+C32+C29+C16+C6)</f>
        <v>1779866.7799999998</v>
      </c>
      <c r="D46" s="87">
        <v>0</v>
      </c>
      <c r="E46" s="87">
        <v>0</v>
      </c>
    </row>
    <row r="47" spans="1:5" ht="12.75">
      <c r="A47" s="88" t="s">
        <v>78</v>
      </c>
      <c r="B47" s="89"/>
      <c r="C47" s="90"/>
      <c r="D47" s="91">
        <f>SUM(+D6+D29++D32+D31+D43+D16)</f>
        <v>33329.770000000004</v>
      </c>
      <c r="E47" s="92">
        <f>SUM(+E6+E29++E32+E31+E43+E16)</f>
        <v>7495</v>
      </c>
    </row>
    <row r="48" spans="1:5" ht="12.75">
      <c r="A48" s="16" t="s">
        <v>78</v>
      </c>
      <c r="B48" s="89"/>
      <c r="C48" s="90"/>
      <c r="D48" s="92"/>
      <c r="E48" s="92">
        <f>SUM(D47:E47)</f>
        <v>40824.770000000004</v>
      </c>
    </row>
    <row r="49" spans="1:5" ht="12.75">
      <c r="A49" s="20"/>
      <c r="B49" s="93"/>
      <c r="C49" s="94"/>
      <c r="D49" s="91"/>
      <c r="E49" s="91"/>
    </row>
    <row r="50" spans="1:5" ht="12.75">
      <c r="A50" s="95"/>
      <c r="B50" s="89"/>
      <c r="C50" s="89"/>
      <c r="D50" s="89"/>
      <c r="E50" s="89"/>
    </row>
    <row r="51" spans="1:5" ht="12.75">
      <c r="A51" s="97" t="s">
        <v>134</v>
      </c>
      <c r="B51" s="98">
        <f>SUM(B52:B55)</f>
        <v>93371</v>
      </c>
      <c r="C51" s="83"/>
      <c r="D51" s="83"/>
      <c r="E51" s="83"/>
    </row>
    <row r="52" spans="1:5" ht="12.75">
      <c r="A52" s="99" t="s">
        <v>135</v>
      </c>
      <c r="B52" s="100">
        <v>48827</v>
      </c>
      <c r="C52" s="101" t="s">
        <v>78</v>
      </c>
      <c r="D52" s="31"/>
      <c r="E52" s="31"/>
    </row>
    <row r="53" spans="1:5" ht="12.75">
      <c r="A53" s="102" t="s">
        <v>136</v>
      </c>
      <c r="B53" s="100">
        <v>2875</v>
      </c>
      <c r="C53" s="31"/>
      <c r="D53" s="31"/>
      <c r="E53" s="31"/>
    </row>
    <row r="54" spans="1:5" ht="12.75">
      <c r="A54" s="29" t="s">
        <v>137</v>
      </c>
      <c r="B54" s="100">
        <v>41669</v>
      </c>
      <c r="C54" s="31"/>
      <c r="D54" s="31"/>
      <c r="E54" s="31"/>
    </row>
    <row r="55" spans="1:5" ht="12.75">
      <c r="A55" s="103" t="s">
        <v>138</v>
      </c>
      <c r="B55" s="104">
        <v>0</v>
      </c>
      <c r="C55" s="31"/>
      <c r="D55" s="31"/>
      <c r="E55" s="31"/>
    </row>
    <row r="56" spans="1:2" ht="12.75">
      <c r="A56" s="105"/>
      <c r="B56" t="s">
        <v>78</v>
      </c>
    </row>
    <row r="57" spans="1:5" ht="12.75">
      <c r="A57" s="106" t="s">
        <v>145</v>
      </c>
      <c r="B57" s="107"/>
      <c r="C57" s="107"/>
      <c r="D57" s="107"/>
      <c r="E57" s="107"/>
    </row>
    <row r="58" spans="1:5" ht="12.75">
      <c r="A58" s="108" t="s">
        <v>140</v>
      </c>
      <c r="B58" s="107"/>
      <c r="C58" s="107"/>
      <c r="D58" s="107"/>
      <c r="E58" s="107"/>
    </row>
    <row r="59" spans="1:5" ht="12.75">
      <c r="A59" s="108" t="s">
        <v>141</v>
      </c>
      <c r="B59" s="107"/>
      <c r="C59" s="107"/>
      <c r="D59" s="107"/>
      <c r="E59" s="107"/>
    </row>
    <row r="60" spans="1:5" ht="12.75">
      <c r="A60" s="108" t="s">
        <v>142</v>
      </c>
      <c r="B60" s="107"/>
      <c r="C60" s="107"/>
      <c r="D60" s="107"/>
      <c r="E60" s="107"/>
    </row>
    <row r="61" ht="12.75">
      <c r="A61" t="s">
        <v>78</v>
      </c>
    </row>
  </sheetData>
  <sheetProtection/>
  <mergeCells count="1">
    <mergeCell ref="D4:E4"/>
  </mergeCells>
  <printOptions/>
  <pageMargins left="1.96875" right="0.7875" top="0.7875" bottom="0.7875" header="0.5118055555555555" footer="0.5118055555555555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B4">
      <selection activeCell="D4" sqref="D4"/>
    </sheetView>
  </sheetViews>
  <sheetFormatPr defaultColWidth="11.7109375" defaultRowHeight="12.75"/>
  <cols>
    <col min="1" max="1" width="72.421875" style="0" customWidth="1"/>
    <col min="2" max="2" width="16.7109375" style="0" customWidth="1"/>
    <col min="3" max="3" width="15.57421875" style="0" customWidth="1"/>
    <col min="4" max="4" width="14.7109375" style="0" customWidth="1"/>
    <col min="5" max="5" width="14.42187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84" t="s">
        <v>146</v>
      </c>
      <c r="E4" s="184"/>
    </row>
    <row r="5" spans="1:5" ht="12.75">
      <c r="A5" s="20" t="s">
        <v>88</v>
      </c>
      <c r="B5" s="21" t="s">
        <v>89</v>
      </c>
      <c r="C5" s="22" t="s">
        <v>147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v>1232624</v>
      </c>
      <c r="D6" s="26">
        <f>(+D7+D12+D13)</f>
        <v>30238</v>
      </c>
      <c r="E6" s="26">
        <f>(+E7+E12+E13)</f>
        <v>6665</v>
      </c>
    </row>
    <row r="7" spans="1:5" ht="12.75">
      <c r="A7" s="27" t="s">
        <v>94</v>
      </c>
      <c r="B7" s="28"/>
      <c r="C7" s="26">
        <v>1198029</v>
      </c>
      <c r="D7" s="26">
        <f>SUM(D8:D10)</f>
        <v>27716</v>
      </c>
      <c r="E7" s="26">
        <f>SUM(E8:E10)</f>
        <v>6425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9273</v>
      </c>
      <c r="D9" s="32">
        <v>9850</v>
      </c>
      <c r="E9" s="32">
        <v>150</v>
      </c>
    </row>
    <row r="10" spans="1:5" ht="12.75">
      <c r="A10" s="29" t="s">
        <v>98</v>
      </c>
      <c r="B10" s="33" t="s">
        <v>96</v>
      </c>
      <c r="C10" s="31">
        <v>1188756</v>
      </c>
      <c r="D10" s="32">
        <v>17866</v>
      </c>
      <c r="E10" s="32">
        <v>6275</v>
      </c>
    </row>
    <row r="11" spans="1:5" ht="12.75">
      <c r="A11" s="34" t="s">
        <v>99</v>
      </c>
      <c r="B11" s="35"/>
      <c r="C11" s="36">
        <f>SUM(C12)</f>
        <v>11951</v>
      </c>
      <c r="D11" s="37">
        <v>2522</v>
      </c>
      <c r="E11" s="38">
        <f>SUM(E12)</f>
        <v>240</v>
      </c>
    </row>
    <row r="12" spans="1:5" ht="12.75">
      <c r="A12" s="39" t="s">
        <v>100</v>
      </c>
      <c r="B12" s="33" t="s">
        <v>96</v>
      </c>
      <c r="C12" s="31">
        <v>11951</v>
      </c>
      <c r="D12" s="40">
        <v>2522</v>
      </c>
      <c r="E12" s="41">
        <v>240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152859</v>
      </c>
      <c r="D16" s="50">
        <f>SUM(D17:D28)</f>
        <v>1890</v>
      </c>
      <c r="E16" s="50">
        <f>SUM(E17:E28)</f>
        <v>890</v>
      </c>
    </row>
    <row r="17" spans="1:5" ht="12.75">
      <c r="A17" s="29" t="s">
        <v>105</v>
      </c>
      <c r="B17" s="30" t="s">
        <v>106</v>
      </c>
      <c r="C17" s="31">
        <v>14676</v>
      </c>
      <c r="D17" s="51">
        <v>0</v>
      </c>
      <c r="E17" s="32">
        <v>0</v>
      </c>
    </row>
    <row r="18" spans="1:5" ht="12.75">
      <c r="A18" s="29" t="s">
        <v>107</v>
      </c>
      <c r="B18" s="30" t="s">
        <v>106</v>
      </c>
      <c r="C18" s="31">
        <v>60666</v>
      </c>
      <c r="D18" s="51">
        <v>0</v>
      </c>
      <c r="E18" s="32">
        <v>0</v>
      </c>
    </row>
    <row r="19" spans="1:5" ht="12.75">
      <c r="A19" s="29" t="s">
        <v>108</v>
      </c>
      <c r="B19" s="30" t="s">
        <v>106</v>
      </c>
      <c r="C19" s="31">
        <v>792</v>
      </c>
      <c r="D19" s="51">
        <v>0</v>
      </c>
      <c r="E19" s="32">
        <v>0</v>
      </c>
    </row>
    <row r="20" spans="1:5" ht="12.75">
      <c r="A20" s="29" t="s">
        <v>109</v>
      </c>
      <c r="B20" s="30" t="s">
        <v>106</v>
      </c>
      <c r="C20" s="31">
        <v>13998</v>
      </c>
      <c r="D20" s="51">
        <v>980</v>
      </c>
      <c r="E20" s="32">
        <v>475</v>
      </c>
    </row>
    <row r="21" spans="1:5" ht="12.75">
      <c r="A21" s="29" t="s">
        <v>110</v>
      </c>
      <c r="B21" s="30" t="s">
        <v>106</v>
      </c>
      <c r="C21" s="31">
        <v>3455</v>
      </c>
      <c r="D21" s="51">
        <v>44</v>
      </c>
      <c r="E21" s="32">
        <v>6</v>
      </c>
    </row>
    <row r="22" spans="1:5" ht="12.75">
      <c r="A22" s="29" t="s">
        <v>111</v>
      </c>
      <c r="B22" s="30" t="s">
        <v>112</v>
      </c>
      <c r="C22" s="31">
        <v>233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3701</v>
      </c>
      <c r="D23" s="51">
        <v>600</v>
      </c>
      <c r="E23" s="32">
        <v>239</v>
      </c>
    </row>
    <row r="24" spans="1:5" ht="12.75">
      <c r="A24" s="29" t="s">
        <v>114</v>
      </c>
      <c r="B24" s="30" t="s">
        <v>106</v>
      </c>
      <c r="C24" s="31">
        <v>2065</v>
      </c>
      <c r="D24" s="51">
        <v>73</v>
      </c>
      <c r="E24" s="32">
        <v>50</v>
      </c>
    </row>
    <row r="25" spans="1:5" ht="12.75">
      <c r="A25" s="29" t="s">
        <v>115</v>
      </c>
      <c r="B25" s="30" t="s">
        <v>106</v>
      </c>
      <c r="C25" s="31">
        <v>1600</v>
      </c>
      <c r="D25" s="51">
        <v>38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34746</v>
      </c>
      <c r="D27" s="51">
        <v>143</v>
      </c>
      <c r="E27" s="52">
        <v>113</v>
      </c>
    </row>
    <row r="28" spans="1:5" ht="12.75">
      <c r="A28" s="29" t="s">
        <v>118</v>
      </c>
      <c r="B28" s="33" t="s">
        <v>106</v>
      </c>
      <c r="C28" s="31">
        <v>16329</v>
      </c>
      <c r="D28" s="51">
        <v>0</v>
      </c>
      <c r="E28" s="52">
        <v>0</v>
      </c>
    </row>
    <row r="29" spans="1:5" ht="12.75">
      <c r="A29" s="53" t="s">
        <v>119</v>
      </c>
      <c r="B29" s="48"/>
      <c r="C29" s="54">
        <f>SUM(C30:C30)</f>
        <v>23513</v>
      </c>
      <c r="D29" s="55">
        <f>SUM(D30:D30)</f>
        <v>354</v>
      </c>
      <c r="E29" s="109">
        <f>SUM(E30:E30)</f>
        <v>121</v>
      </c>
    </row>
    <row r="30" spans="1:5" ht="12.75">
      <c r="A30" s="29" t="s">
        <v>120</v>
      </c>
      <c r="B30" s="33" t="s">
        <v>112</v>
      </c>
      <c r="C30" s="31">
        <v>23513</v>
      </c>
      <c r="D30" s="51">
        <v>354</v>
      </c>
      <c r="E30" s="52">
        <v>121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SUM(C33:C41)</f>
        <v>355970</v>
      </c>
      <c r="D32" s="63">
        <f>SUM(D35:D43)</f>
        <v>0</v>
      </c>
      <c r="E32" s="64">
        <f>SUM(E35:E43)</f>
        <v>117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/>
      <c r="E35" s="32"/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>
        <v>117</v>
      </c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190306</v>
      </c>
      <c r="D40" s="71">
        <v>0</v>
      </c>
      <c r="E40" s="32">
        <v>0</v>
      </c>
    </row>
    <row r="41" spans="1:5" ht="12.75">
      <c r="A41" s="70" t="s">
        <v>130</v>
      </c>
      <c r="B41" s="30" t="s">
        <v>106</v>
      </c>
      <c r="C41" s="31">
        <v>156750</v>
      </c>
      <c r="D41" s="72"/>
      <c r="E41" s="52">
        <v>0</v>
      </c>
    </row>
    <row r="42" spans="1:5" ht="12.75">
      <c r="A42" s="56" t="s">
        <v>131</v>
      </c>
      <c r="B42" s="73"/>
      <c r="C42" s="74">
        <f>SUM(C43:C43)</f>
        <v>0</v>
      </c>
      <c r="D42" s="75"/>
      <c r="E42" s="76"/>
    </row>
    <row r="43" spans="1:5" ht="12.75">
      <c r="A43" s="77" t="s">
        <v>132</v>
      </c>
      <c r="B43" s="78" t="s">
        <v>112</v>
      </c>
      <c r="C43" s="79">
        <v>0</v>
      </c>
      <c r="D43" s="80" t="s">
        <v>78</v>
      </c>
      <c r="E43" s="71"/>
    </row>
    <row r="44" spans="1:5" ht="12.75">
      <c r="A44" s="19"/>
      <c r="B44" s="81"/>
      <c r="C44" s="82"/>
      <c r="D44" s="83">
        <v>0</v>
      </c>
      <c r="E44" s="84">
        <v>0</v>
      </c>
    </row>
    <row r="45" spans="1:5" ht="12.75">
      <c r="A45" s="16" t="s">
        <v>133</v>
      </c>
      <c r="B45" s="85" t="s">
        <v>78</v>
      </c>
      <c r="C45" s="86">
        <f>(+C42+C32+C29+C16+C6)</f>
        <v>1764966</v>
      </c>
      <c r="D45" s="87">
        <v>0</v>
      </c>
      <c r="E45" s="87">
        <v>0</v>
      </c>
    </row>
    <row r="46" spans="1:5" ht="12.75">
      <c r="A46" s="88" t="s">
        <v>78</v>
      </c>
      <c r="B46" s="89"/>
      <c r="C46" s="90"/>
      <c r="D46" s="91">
        <f>SUM(+D6+D29++D32+D31+D42+D16)</f>
        <v>32482</v>
      </c>
      <c r="E46" s="92">
        <f>SUM(+E6+E29++E32+E31+E42+E16)</f>
        <v>7793</v>
      </c>
    </row>
    <row r="47" spans="1:5" ht="12.75">
      <c r="A47" s="16" t="s">
        <v>78</v>
      </c>
      <c r="B47" s="89"/>
      <c r="C47" s="90"/>
      <c r="D47" s="92"/>
      <c r="E47" s="92">
        <f>SUM(D46:E46)</f>
        <v>40275</v>
      </c>
    </row>
    <row r="48" spans="1:5" ht="12.75">
      <c r="A48" s="20"/>
      <c r="B48" s="93"/>
      <c r="C48" s="94"/>
      <c r="D48" s="91"/>
      <c r="E48" s="91"/>
    </row>
    <row r="49" spans="1:5" ht="12.75">
      <c r="A49" s="95"/>
      <c r="B49" s="89"/>
      <c r="C49" s="89"/>
      <c r="D49" s="89"/>
      <c r="E49" s="89"/>
    </row>
    <row r="50" spans="1:5" ht="12.75">
      <c r="A50" s="97" t="s">
        <v>134</v>
      </c>
      <c r="B50" s="98">
        <v>105531</v>
      </c>
      <c r="C50" s="83"/>
      <c r="D50" s="83"/>
      <c r="E50" s="83"/>
    </row>
    <row r="51" spans="1:5" ht="12.75">
      <c r="A51" s="99" t="s">
        <v>135</v>
      </c>
      <c r="B51" s="100">
        <v>33462</v>
      </c>
      <c r="C51" s="101" t="s">
        <v>78</v>
      </c>
      <c r="D51" s="31"/>
      <c r="E51" s="31"/>
    </row>
    <row r="52" spans="1:5" ht="12.75">
      <c r="A52" s="102" t="s">
        <v>136</v>
      </c>
      <c r="B52" s="100">
        <v>2022</v>
      </c>
      <c r="C52" s="31"/>
      <c r="D52" s="31"/>
      <c r="E52" s="31"/>
    </row>
    <row r="53" spans="1:5" ht="12.75">
      <c r="A53" s="29" t="s">
        <v>137</v>
      </c>
      <c r="B53" s="100">
        <v>65084</v>
      </c>
      <c r="C53" s="31"/>
      <c r="D53" s="31"/>
      <c r="E53" s="31"/>
    </row>
    <row r="54" spans="1:5" ht="12.75">
      <c r="A54" s="103" t="s">
        <v>138</v>
      </c>
      <c r="B54" s="104">
        <v>4963</v>
      </c>
      <c r="C54" s="31"/>
      <c r="D54" s="31"/>
      <c r="E54" s="31"/>
    </row>
    <row r="55" spans="1:2" ht="12.75">
      <c r="A55" s="105"/>
      <c r="B55" t="s">
        <v>78</v>
      </c>
    </row>
    <row r="56" spans="1:5" ht="12.75">
      <c r="A56" s="106" t="s">
        <v>148</v>
      </c>
      <c r="B56" s="107"/>
      <c r="C56" s="107"/>
      <c r="D56" s="107"/>
      <c r="E56" s="107"/>
    </row>
    <row r="57" spans="1:5" ht="12.75">
      <c r="A57" s="108" t="s">
        <v>140</v>
      </c>
      <c r="B57" s="107"/>
      <c r="C57" s="107"/>
      <c r="D57" s="107"/>
      <c r="E57" s="107"/>
    </row>
    <row r="58" spans="1:5" ht="12.75">
      <c r="A58" s="108" t="s">
        <v>141</v>
      </c>
      <c r="B58" s="107"/>
      <c r="C58" s="107"/>
      <c r="D58" s="107"/>
      <c r="E58" s="107"/>
    </row>
    <row r="59" spans="1:5" ht="12.75">
      <c r="A59" s="108" t="s">
        <v>149</v>
      </c>
      <c r="B59" s="107"/>
      <c r="C59" s="107"/>
      <c r="D59" s="107"/>
      <c r="E59" s="107"/>
    </row>
    <row r="60" ht="12.75">
      <c r="A60" t="s">
        <v>78</v>
      </c>
    </row>
  </sheetData>
  <sheetProtection/>
  <mergeCells count="1">
    <mergeCell ref="D4:E4"/>
  </mergeCells>
  <printOptions horizontalCentered="1"/>
  <pageMargins left="0.7875" right="0.7875" top="0.5902777777777778" bottom="0.2652777777777778" header="0.5118055555555555" footer="0"/>
  <pageSetup horizontalDpi="300" verticalDpi="300" orientation="landscape" paperSize="9" scale="65"/>
  <headerFooter alignWithMargins="0"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A1" sqref="A1"/>
    </sheetView>
  </sheetViews>
  <sheetFormatPr defaultColWidth="11.7109375" defaultRowHeight="12.75"/>
  <cols>
    <col min="1" max="1" width="75.57421875" style="0" customWidth="1"/>
    <col min="2" max="2" width="18.28125" style="0" customWidth="1"/>
    <col min="3" max="3" width="16.421875" style="0" customWidth="1"/>
    <col min="4" max="4" width="16.140625" style="0" customWidth="1"/>
  </cols>
  <sheetData>
    <row r="1" ht="15.75">
      <c r="A1" s="112" t="s">
        <v>169</v>
      </c>
    </row>
    <row r="2" ht="15.75">
      <c r="A2" s="112" t="s">
        <v>170</v>
      </c>
    </row>
    <row r="3" spans="1:5" ht="15.75">
      <c r="A3" s="6"/>
      <c r="B3" s="6"/>
      <c r="C3" s="6"/>
      <c r="D3" s="6"/>
      <c r="E3" s="111"/>
    </row>
    <row r="4" spans="1:5" ht="15.75">
      <c r="A4" s="6"/>
      <c r="B4" s="6"/>
      <c r="C4" s="6"/>
      <c r="D4" s="6"/>
      <c r="E4" s="96"/>
    </row>
    <row r="5" spans="1:5" ht="16.5" thickBot="1">
      <c r="A5" s="6" t="s">
        <v>171</v>
      </c>
      <c r="B5" s="6"/>
      <c r="C5" s="6"/>
      <c r="D5" s="6"/>
      <c r="E5" s="96"/>
    </row>
    <row r="6" spans="1:5" ht="25.5" customHeight="1">
      <c r="A6" s="187" t="s">
        <v>88</v>
      </c>
      <c r="B6" s="113" t="s">
        <v>85</v>
      </c>
      <c r="C6" s="137" t="s">
        <v>86</v>
      </c>
      <c r="D6" s="185" t="s">
        <v>172</v>
      </c>
      <c r="E6" s="186"/>
    </row>
    <row r="7" spans="1:5" ht="13.5" thickBot="1">
      <c r="A7" s="188"/>
      <c r="B7" s="114" t="s">
        <v>89</v>
      </c>
      <c r="C7" s="138" t="s">
        <v>150</v>
      </c>
      <c r="D7" s="150" t="s">
        <v>151</v>
      </c>
      <c r="E7" s="115" t="s">
        <v>92</v>
      </c>
    </row>
    <row r="8" spans="1:5" ht="13.5" thickBot="1">
      <c r="A8" s="116" t="s">
        <v>93</v>
      </c>
      <c r="B8" s="130"/>
      <c r="C8" s="139">
        <f>(C9+C13+C15)</f>
        <v>1290885.61</v>
      </c>
      <c r="D8" s="151">
        <f>(D9+D13+D15)</f>
        <v>31795.24</v>
      </c>
      <c r="E8" s="152">
        <f>(E9+E13+E15)</f>
        <v>6421.239</v>
      </c>
    </row>
    <row r="9" spans="1:5" ht="14.25" thickBot="1" thickTop="1">
      <c r="A9" s="181" t="s">
        <v>94</v>
      </c>
      <c r="B9" s="182"/>
      <c r="C9" s="140">
        <f>SUM(C10:C12)</f>
        <v>1274153.81</v>
      </c>
      <c r="D9" s="153">
        <f>SUM(D10:D12)</f>
        <v>30684.27</v>
      </c>
      <c r="E9" s="154">
        <f>SUM(E10:E12)</f>
        <v>6306.79</v>
      </c>
    </row>
    <row r="10" spans="1:5" ht="13.5" hidden="1" thickTop="1">
      <c r="A10" s="117" t="s">
        <v>95</v>
      </c>
      <c r="B10" s="131" t="s">
        <v>96</v>
      </c>
      <c r="C10" s="141">
        <v>0</v>
      </c>
      <c r="D10" s="155">
        <v>0</v>
      </c>
      <c r="E10" s="156">
        <v>0</v>
      </c>
    </row>
    <row r="11" spans="1:5" ht="13.5" hidden="1" thickTop="1">
      <c r="A11" s="117" t="s">
        <v>97</v>
      </c>
      <c r="B11" s="131" t="s">
        <v>96</v>
      </c>
      <c r="C11" s="141">
        <v>0</v>
      </c>
      <c r="D11" s="155">
        <v>0</v>
      </c>
      <c r="E11" s="156">
        <v>0</v>
      </c>
    </row>
    <row r="12" spans="1:5" ht="13.5" thickTop="1">
      <c r="A12" s="117" t="s">
        <v>152</v>
      </c>
      <c r="B12" s="132" t="s">
        <v>96</v>
      </c>
      <c r="C12" s="141">
        <v>1274153.81</v>
      </c>
      <c r="D12" s="155">
        <v>30684.27</v>
      </c>
      <c r="E12" s="156">
        <v>6306.79</v>
      </c>
    </row>
    <row r="13" spans="1:5" ht="12.75">
      <c r="A13" s="118" t="s">
        <v>99</v>
      </c>
      <c r="B13" s="133"/>
      <c r="C13" s="142">
        <f>SUM(C14)</f>
        <v>5965.8</v>
      </c>
      <c r="D13" s="157">
        <f>SUM(D14)</f>
        <v>1110.97</v>
      </c>
      <c r="E13" s="158">
        <f>SUM(E14)</f>
        <v>114.449</v>
      </c>
    </row>
    <row r="14" spans="1:5" ht="12.75">
      <c r="A14" s="119" t="s">
        <v>153</v>
      </c>
      <c r="B14" s="132" t="s">
        <v>96</v>
      </c>
      <c r="C14" s="141">
        <v>5965.8</v>
      </c>
      <c r="D14" s="159">
        <v>1110.97</v>
      </c>
      <c r="E14" s="160">
        <v>114.449</v>
      </c>
    </row>
    <row r="15" spans="1:5" ht="12.75">
      <c r="A15" s="118" t="s">
        <v>101</v>
      </c>
      <c r="B15" s="133"/>
      <c r="C15" s="142">
        <f>SUM(C16:C17)</f>
        <v>10766</v>
      </c>
      <c r="D15" s="157">
        <f>SUM(D16:D17)</f>
        <v>0</v>
      </c>
      <c r="E15" s="161"/>
    </row>
    <row r="16" spans="1:5" ht="12.75">
      <c r="A16" s="117" t="s">
        <v>102</v>
      </c>
      <c r="B16" s="131" t="s">
        <v>96</v>
      </c>
      <c r="C16" s="141">
        <v>10766</v>
      </c>
      <c r="D16" s="162">
        <v>0</v>
      </c>
      <c r="E16" s="163">
        <v>0</v>
      </c>
    </row>
    <row r="17" spans="1:5" ht="12.75">
      <c r="A17" s="117" t="s">
        <v>103</v>
      </c>
      <c r="B17" s="131" t="s">
        <v>96</v>
      </c>
      <c r="C17" s="141">
        <v>0</v>
      </c>
      <c r="D17" s="155">
        <v>0</v>
      </c>
      <c r="E17" s="163"/>
    </row>
    <row r="18" spans="1:5" ht="13.5" thickBot="1">
      <c r="A18" s="120" t="s">
        <v>104</v>
      </c>
      <c r="B18" s="134"/>
      <c r="C18" s="143">
        <f>SUM(C19:C30)</f>
        <v>148339</v>
      </c>
      <c r="D18" s="164">
        <f>SUM(D19:D30)</f>
        <v>12075</v>
      </c>
      <c r="E18" s="154">
        <f>SUM(E19:E30)</f>
        <v>1095</v>
      </c>
    </row>
    <row r="19" spans="1:5" ht="13.5" thickTop="1">
      <c r="A19" s="117" t="s">
        <v>105</v>
      </c>
      <c r="B19" s="131" t="s">
        <v>106</v>
      </c>
      <c r="C19" s="141">
        <v>6877</v>
      </c>
      <c r="D19" s="159">
        <v>2862</v>
      </c>
      <c r="E19" s="156">
        <v>212</v>
      </c>
    </row>
    <row r="20" spans="1:5" ht="12.75">
      <c r="A20" s="117" t="s">
        <v>107</v>
      </c>
      <c r="B20" s="131" t="s">
        <v>106</v>
      </c>
      <c r="C20" s="141">
        <v>25786</v>
      </c>
      <c r="D20" s="159">
        <v>6879</v>
      </c>
      <c r="E20" s="156">
        <v>131</v>
      </c>
    </row>
    <row r="21" spans="1:5" ht="12.75">
      <c r="A21" s="117" t="s">
        <v>108</v>
      </c>
      <c r="B21" s="131" t="s">
        <v>106</v>
      </c>
      <c r="C21" s="141">
        <v>2601</v>
      </c>
      <c r="D21" s="159">
        <v>805</v>
      </c>
      <c r="E21" s="156">
        <v>1</v>
      </c>
    </row>
    <row r="22" spans="1:5" ht="12.75">
      <c r="A22" s="117" t="s">
        <v>109</v>
      </c>
      <c r="B22" s="131" t="s">
        <v>106</v>
      </c>
      <c r="C22" s="141">
        <v>12635</v>
      </c>
      <c r="D22" s="159">
        <v>1229</v>
      </c>
      <c r="E22" s="156">
        <v>513</v>
      </c>
    </row>
    <row r="23" spans="1:5" ht="12.75">
      <c r="A23" s="117" t="s">
        <v>110</v>
      </c>
      <c r="B23" s="131" t="s">
        <v>106</v>
      </c>
      <c r="C23" s="141">
        <v>3996</v>
      </c>
      <c r="D23" s="159">
        <v>0</v>
      </c>
      <c r="E23" s="156">
        <v>0</v>
      </c>
    </row>
    <row r="24" spans="1:5" ht="12.75">
      <c r="A24" s="117" t="s">
        <v>154</v>
      </c>
      <c r="B24" s="131" t="s">
        <v>112</v>
      </c>
      <c r="C24" s="141">
        <v>157</v>
      </c>
      <c r="D24" s="159">
        <v>12</v>
      </c>
      <c r="E24" s="156">
        <v>6</v>
      </c>
    </row>
    <row r="25" spans="1:5" ht="12.75">
      <c r="A25" s="117" t="s">
        <v>155</v>
      </c>
      <c r="B25" s="131" t="s">
        <v>106</v>
      </c>
      <c r="C25" s="141">
        <v>21995</v>
      </c>
      <c r="D25" s="159">
        <v>19</v>
      </c>
      <c r="E25" s="156">
        <v>3</v>
      </c>
    </row>
    <row r="26" spans="1:5" ht="12.75">
      <c r="A26" s="117" t="s">
        <v>156</v>
      </c>
      <c r="B26" s="131" t="s">
        <v>106</v>
      </c>
      <c r="C26" s="141">
        <v>19725</v>
      </c>
      <c r="D26" s="159">
        <v>0</v>
      </c>
      <c r="E26" s="156">
        <v>0</v>
      </c>
    </row>
    <row r="27" spans="1:5" ht="12.75">
      <c r="A27" s="117" t="s">
        <v>115</v>
      </c>
      <c r="B27" s="131" t="s">
        <v>106</v>
      </c>
      <c r="C27" s="141">
        <v>1725</v>
      </c>
      <c r="D27" s="159">
        <v>0</v>
      </c>
      <c r="E27" s="163">
        <v>0</v>
      </c>
    </row>
    <row r="28" spans="1:5" ht="12.75">
      <c r="A28" s="117" t="s">
        <v>116</v>
      </c>
      <c r="B28" s="131" t="s">
        <v>112</v>
      </c>
      <c r="C28" s="141">
        <v>598</v>
      </c>
      <c r="D28" s="159">
        <v>0</v>
      </c>
      <c r="E28" s="163">
        <v>0</v>
      </c>
    </row>
    <row r="29" spans="1:5" ht="12.75">
      <c r="A29" s="117" t="s">
        <v>157</v>
      </c>
      <c r="B29" s="131" t="s">
        <v>106</v>
      </c>
      <c r="C29" s="141">
        <v>37975</v>
      </c>
      <c r="D29" s="159">
        <v>269</v>
      </c>
      <c r="E29" s="165">
        <v>229</v>
      </c>
    </row>
    <row r="30" spans="1:5" ht="12.75">
      <c r="A30" s="117" t="s">
        <v>118</v>
      </c>
      <c r="B30" s="132" t="s">
        <v>106</v>
      </c>
      <c r="C30" s="141">
        <v>14269</v>
      </c>
      <c r="D30" s="159">
        <v>0</v>
      </c>
      <c r="E30" s="165">
        <v>0</v>
      </c>
    </row>
    <row r="31" spans="1:5" ht="13.5" thickBot="1">
      <c r="A31" s="121" t="s">
        <v>119</v>
      </c>
      <c r="B31" s="134"/>
      <c r="C31" s="144">
        <f>SUM(C32)</f>
        <v>25897.17</v>
      </c>
      <c r="D31" s="166">
        <f>SUM(D32)</f>
        <v>408</v>
      </c>
      <c r="E31" s="167">
        <f>SUM(E32)</f>
        <v>112</v>
      </c>
    </row>
    <row r="32" spans="1:5" ht="13.5" thickTop="1">
      <c r="A32" s="117" t="s">
        <v>120</v>
      </c>
      <c r="B32" s="132" t="s">
        <v>112</v>
      </c>
      <c r="C32" s="141">
        <v>25897.17</v>
      </c>
      <c r="D32" s="159">
        <v>408</v>
      </c>
      <c r="E32" s="165">
        <v>112</v>
      </c>
    </row>
    <row r="33" spans="1:5" ht="13.5" thickBot="1">
      <c r="A33" s="122" t="s">
        <v>121</v>
      </c>
      <c r="B33" s="135"/>
      <c r="C33" s="129"/>
      <c r="D33" s="168"/>
      <c r="E33" s="169"/>
    </row>
    <row r="34" spans="1:5" ht="14.25" thickBot="1" thickTop="1">
      <c r="A34" s="123" t="s">
        <v>122</v>
      </c>
      <c r="B34" s="134" t="s">
        <v>78</v>
      </c>
      <c r="C34" s="145">
        <f>SUM(C35:C42)</f>
        <v>254308.64</v>
      </c>
      <c r="D34" s="170">
        <f>SUM(D35:D42)</f>
        <v>932.81</v>
      </c>
      <c r="E34" s="183">
        <f>SUM(E35:E42)</f>
        <v>109.39</v>
      </c>
    </row>
    <row r="35" spans="1:5" ht="13.5" thickTop="1">
      <c r="A35" s="124" t="s">
        <v>158</v>
      </c>
      <c r="B35" s="131"/>
      <c r="C35" s="124"/>
      <c r="D35" s="159"/>
      <c r="E35" s="163"/>
    </row>
    <row r="36" spans="1:5" ht="12.75">
      <c r="A36" s="124" t="s">
        <v>159</v>
      </c>
      <c r="B36" s="131"/>
      <c r="C36" s="124"/>
      <c r="D36" s="159"/>
      <c r="E36" s="163"/>
    </row>
    <row r="37" spans="1:5" ht="12.75">
      <c r="A37" s="125" t="s">
        <v>160</v>
      </c>
      <c r="B37" s="131" t="s">
        <v>112</v>
      </c>
      <c r="C37" s="141">
        <v>3277</v>
      </c>
      <c r="D37" s="159">
        <v>0</v>
      </c>
      <c r="E37" s="156">
        <v>0</v>
      </c>
    </row>
    <row r="38" spans="1:5" ht="12.75">
      <c r="A38" s="125" t="s">
        <v>161</v>
      </c>
      <c r="B38" s="131" t="s">
        <v>96</v>
      </c>
      <c r="C38" s="141">
        <v>10939.6</v>
      </c>
      <c r="D38" s="159">
        <v>932.81</v>
      </c>
      <c r="E38" s="165">
        <v>109.39</v>
      </c>
    </row>
    <row r="39" spans="1:5" ht="12.75">
      <c r="A39" s="125" t="s">
        <v>127</v>
      </c>
      <c r="B39" s="131" t="s">
        <v>112</v>
      </c>
      <c r="C39" s="141">
        <v>930</v>
      </c>
      <c r="D39" s="159">
        <v>0</v>
      </c>
      <c r="E39" s="165" t="s">
        <v>162</v>
      </c>
    </row>
    <row r="40" spans="1:5" ht="12.75">
      <c r="A40" s="124" t="s">
        <v>163</v>
      </c>
      <c r="B40" s="131"/>
      <c r="C40" s="124"/>
      <c r="D40" s="159"/>
      <c r="E40" s="165"/>
    </row>
    <row r="41" spans="1:5" ht="14.25">
      <c r="A41" s="126"/>
      <c r="B41" s="131"/>
      <c r="C41" s="126"/>
      <c r="D41" s="159"/>
      <c r="E41" s="165"/>
    </row>
    <row r="42" spans="1:5" ht="12.75">
      <c r="A42" s="127" t="s">
        <v>164</v>
      </c>
      <c r="B42" s="131" t="s">
        <v>106</v>
      </c>
      <c r="C42" s="141">
        <v>239162.04</v>
      </c>
      <c r="D42" s="171">
        <v>0</v>
      </c>
      <c r="E42" s="156">
        <v>0</v>
      </c>
    </row>
    <row r="43" spans="1:5" ht="13.5" thickBot="1">
      <c r="A43" s="128" t="s">
        <v>131</v>
      </c>
      <c r="B43" s="136"/>
      <c r="C43" s="146"/>
      <c r="D43" s="172"/>
      <c r="E43" s="173"/>
    </row>
    <row r="44" spans="1:5" ht="12.75">
      <c r="A44" s="16" t="s">
        <v>133</v>
      </c>
      <c r="B44" s="85" t="s">
        <v>78</v>
      </c>
      <c r="C44" s="147">
        <f>(C8+C18+C31+C34)</f>
        <v>1719430.42</v>
      </c>
      <c r="D44" s="174">
        <v>0</v>
      </c>
      <c r="E44" s="175">
        <v>0</v>
      </c>
    </row>
    <row r="45" spans="1:5" ht="12.75">
      <c r="A45" s="88" t="s">
        <v>78</v>
      </c>
      <c r="B45" s="89"/>
      <c r="C45" s="148"/>
      <c r="D45" s="176">
        <f>(D8+D18+D31+D34)</f>
        <v>45211.05</v>
      </c>
      <c r="E45" s="177">
        <f>(E8+E18+E31+E34)</f>
        <v>7737.629</v>
      </c>
    </row>
    <row r="46" spans="1:5" ht="12.75">
      <c r="A46" s="16" t="s">
        <v>78</v>
      </c>
      <c r="B46" s="89"/>
      <c r="C46" s="148"/>
      <c r="D46" s="178"/>
      <c r="E46" s="177">
        <f>SUM(D45:E45)</f>
        <v>52948.679000000004</v>
      </c>
    </row>
    <row r="47" spans="1:5" ht="13.5" thickBot="1">
      <c r="A47" s="20"/>
      <c r="B47" s="93"/>
      <c r="C47" s="149"/>
      <c r="D47" s="179"/>
      <c r="E47" s="180"/>
    </row>
    <row r="48" spans="1:5" ht="13.5" thickBot="1">
      <c r="A48" s="95"/>
      <c r="B48" s="89"/>
      <c r="C48" s="89"/>
      <c r="D48" s="89"/>
      <c r="E48" s="89"/>
    </row>
    <row r="49" spans="1:5" ht="12.75">
      <c r="A49" s="97" t="s">
        <v>134</v>
      </c>
      <c r="B49" s="98">
        <f>SUM(B50:B53)</f>
        <v>217521</v>
      </c>
      <c r="C49" s="83"/>
      <c r="D49" s="83"/>
      <c r="E49" s="83"/>
    </row>
    <row r="50" spans="1:5" ht="12.75">
      <c r="A50" s="99" t="s">
        <v>135</v>
      </c>
      <c r="B50" s="100">
        <v>101550</v>
      </c>
      <c r="C50" s="101" t="s">
        <v>78</v>
      </c>
      <c r="D50" s="31"/>
      <c r="E50" s="31"/>
    </row>
    <row r="51" spans="1:5" ht="12.75">
      <c r="A51" s="102" t="s">
        <v>136</v>
      </c>
      <c r="B51" s="100">
        <v>10137</v>
      </c>
      <c r="C51" s="31"/>
      <c r="D51" s="31"/>
      <c r="E51" s="31"/>
    </row>
    <row r="52" spans="1:5" ht="12.75">
      <c r="A52" s="29" t="s">
        <v>137</v>
      </c>
      <c r="B52" s="100">
        <v>66279</v>
      </c>
      <c r="C52" s="31"/>
      <c r="D52" s="31"/>
      <c r="E52" s="31"/>
    </row>
    <row r="53" spans="1:5" ht="12.75">
      <c r="A53" s="103" t="s">
        <v>138</v>
      </c>
      <c r="B53" s="104">
        <v>39555</v>
      </c>
      <c r="C53" s="31"/>
      <c r="D53" s="31"/>
      <c r="E53" s="31"/>
    </row>
    <row r="54" spans="1:2" ht="12.75">
      <c r="A54" s="105"/>
      <c r="B54" t="s">
        <v>78</v>
      </c>
    </row>
    <row r="55" spans="1:5" ht="12.75">
      <c r="A55" s="110" t="s">
        <v>165</v>
      </c>
      <c r="B55" s="107"/>
      <c r="C55" s="107"/>
      <c r="D55" s="107"/>
      <c r="E55" s="107"/>
    </row>
    <row r="56" spans="1:5" ht="12.75">
      <c r="A56" s="107" t="s">
        <v>166</v>
      </c>
      <c r="B56" s="107"/>
      <c r="C56" s="107"/>
      <c r="D56" s="107"/>
      <c r="E56" s="107"/>
    </row>
    <row r="57" spans="1:5" ht="12.75">
      <c r="A57" s="108" t="s">
        <v>167</v>
      </c>
      <c r="B57" s="107"/>
      <c r="C57" s="107"/>
      <c r="D57" s="107"/>
      <c r="E57" s="107"/>
    </row>
    <row r="58" spans="1:5" ht="12.75">
      <c r="A58" s="108" t="s">
        <v>168</v>
      </c>
      <c r="B58" s="107"/>
      <c r="C58" s="107"/>
      <c r="D58" s="107"/>
      <c r="E58" s="107"/>
    </row>
  </sheetData>
  <sheetProtection/>
  <mergeCells count="2">
    <mergeCell ref="D6:E6"/>
    <mergeCell ref="A6:A7"/>
  </mergeCells>
  <printOptions horizontalCentered="1"/>
  <pageMargins left="1.02" right="0.7874015748031497" top="0.54" bottom="0.1968503937007874" header="0.5118110236220472" footer="0.1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Zelko</cp:lastModifiedBy>
  <cp:lastPrinted>2010-08-12T12:33:25Z</cp:lastPrinted>
  <dcterms:modified xsi:type="dcterms:W3CDTF">2010-08-12T12:34:14Z</dcterms:modified>
  <cp:category/>
  <cp:version/>
  <cp:contentType/>
  <cp:contentStatus/>
</cp:coreProperties>
</file>