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Fin_por OIC" sheetId="1" r:id="rId1"/>
  </sheets>
  <definedNames>
    <definedName name="_xlnm.Print_Area" localSheetId="0">'P1_2 Gtos_Fin_por OIC'!$A$1:$AJ$47</definedName>
    <definedName name="_xlnm.Print_Titles" localSheetId="0">'P1_2 Gtos_Fin_por OIC'!$A:$A,'P1_2 Gtos_Fin_por OIC'!$1:$48</definedName>
  </definedNames>
  <calcPr calcId="125725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D43"/>
  <c r="AH43" s="1"/>
  <c r="C43"/>
  <c r="AG43" s="1"/>
  <c r="B43"/>
  <c r="AF43" s="1"/>
  <c r="AC42"/>
  <c r="AB42"/>
  <c r="AA42"/>
  <c r="X42"/>
  <c r="W42"/>
  <c r="V42"/>
  <c r="S42"/>
  <c r="R42"/>
  <c r="Q42"/>
  <c r="N42"/>
  <c r="M42"/>
  <c r="L42"/>
  <c r="I42"/>
  <c r="H42"/>
  <c r="G42"/>
  <c r="AJ41"/>
  <c r="AI41"/>
  <c r="AH41"/>
  <c r="AG41"/>
  <c r="AF41"/>
  <c r="AH40"/>
  <c r="AG40"/>
  <c r="AF40"/>
  <c r="AJ37"/>
  <c r="AI37"/>
  <c r="AH37"/>
  <c r="AG37"/>
  <c r="AF37"/>
  <c r="AJ36"/>
  <c r="AI36"/>
  <c r="AH36"/>
  <c r="AG36"/>
  <c r="AF36"/>
  <c r="AJ35"/>
  <c r="AF35"/>
  <c r="E35"/>
  <c r="AI35" s="1"/>
  <c r="D35"/>
  <c r="AH35" s="1"/>
  <c r="C35"/>
  <c r="AG35" s="1"/>
  <c r="AJ34"/>
  <c r="AI34"/>
  <c r="AH34"/>
  <c r="AG34"/>
  <c r="AF34"/>
  <c r="AE33"/>
  <c r="AD33"/>
  <c r="AC33"/>
  <c r="AC31" s="1"/>
  <c r="AC29" s="1"/>
  <c r="AB33"/>
  <c r="AB31" s="1"/>
  <c r="AB29" s="1"/>
  <c r="AA33"/>
  <c r="Z33"/>
  <c r="Y33"/>
  <c r="Y31" s="1"/>
  <c r="Y29" s="1"/>
  <c r="X33"/>
  <c r="X31" s="1"/>
  <c r="X29" s="1"/>
  <c r="W33"/>
  <c r="V33"/>
  <c r="U33"/>
  <c r="U31" s="1"/>
  <c r="U29" s="1"/>
  <c r="T33"/>
  <c r="T31" s="1"/>
  <c r="T29" s="1"/>
  <c r="S33"/>
  <c r="R33"/>
  <c r="Q33"/>
  <c r="Q31" s="1"/>
  <c r="Q29" s="1"/>
  <c r="Q24" s="1"/>
  <c r="Q23" s="1"/>
  <c r="P33"/>
  <c r="P31" s="1"/>
  <c r="P29" s="1"/>
  <c r="O33"/>
  <c r="N33"/>
  <c r="M33"/>
  <c r="M31" s="1"/>
  <c r="L33"/>
  <c r="L31" s="1"/>
  <c r="L29" s="1"/>
  <c r="K33"/>
  <c r="J33"/>
  <c r="F33"/>
  <c r="AJ33" s="1"/>
  <c r="E33"/>
  <c r="AI33" s="1"/>
  <c r="D33"/>
  <c r="B33"/>
  <c r="AF33" s="1"/>
  <c r="AJ32"/>
  <c r="AI32"/>
  <c r="AH32"/>
  <c r="AG32"/>
  <c r="AF32"/>
  <c r="AE31"/>
  <c r="AD31"/>
  <c r="AA31"/>
  <c r="AA29" s="1"/>
  <c r="Z31"/>
  <c r="Z29" s="1"/>
  <c r="W31"/>
  <c r="V31"/>
  <c r="S31"/>
  <c r="S29" s="1"/>
  <c r="R31"/>
  <c r="R29" s="1"/>
  <c r="O31"/>
  <c r="N31"/>
  <c r="K31"/>
  <c r="K29" s="1"/>
  <c r="J31"/>
  <c r="J29" s="1"/>
  <c r="I31"/>
  <c r="H31"/>
  <c r="G31"/>
  <c r="G29" s="1"/>
  <c r="D31"/>
  <c r="AJ30"/>
  <c r="AI30"/>
  <c r="AH30"/>
  <c r="AG30"/>
  <c r="AF30"/>
  <c r="AE29"/>
  <c r="AD29"/>
  <c r="W29"/>
  <c r="V29"/>
  <c r="O29"/>
  <c r="N29"/>
  <c r="I29"/>
  <c r="H29"/>
  <c r="D29"/>
  <c r="AJ28"/>
  <c r="AI28"/>
  <c r="AH28"/>
  <c r="AG28"/>
  <c r="AF28"/>
  <c r="AJ27"/>
  <c r="AI27"/>
  <c r="AH27"/>
  <c r="AG27"/>
  <c r="AF27"/>
  <c r="AJ26"/>
  <c r="AI26"/>
  <c r="AH26"/>
  <c r="AG26"/>
  <c r="AF26"/>
  <c r="AE25"/>
  <c r="AE23" s="1"/>
  <c r="AD25"/>
  <c r="AC25"/>
  <c r="AC23" s="1"/>
  <c r="AC16" s="1"/>
  <c r="AC38" s="1"/>
  <c r="AC39" s="1"/>
  <c r="AB25"/>
  <c r="AB23" s="1"/>
  <c r="AA25"/>
  <c r="AA23" s="1"/>
  <c r="Z25"/>
  <c r="Y25"/>
  <c r="X25"/>
  <c r="X23" s="1"/>
  <c r="W25"/>
  <c r="W23" s="1"/>
  <c r="V25"/>
  <c r="T25"/>
  <c r="T23" s="1"/>
  <c r="S25"/>
  <c r="S23" s="1"/>
  <c r="S16" s="1"/>
  <c r="R25"/>
  <c r="Q25"/>
  <c r="O25"/>
  <c r="O23" s="1"/>
  <c r="O16" s="1"/>
  <c r="O38" s="1"/>
  <c r="O39" s="1"/>
  <c r="N25"/>
  <c r="N23" s="1"/>
  <c r="M25"/>
  <c r="L25"/>
  <c r="K25"/>
  <c r="K23" s="1"/>
  <c r="K16" s="1"/>
  <c r="J25"/>
  <c r="I25"/>
  <c r="H25"/>
  <c r="G25"/>
  <c r="G23" s="1"/>
  <c r="G16" s="1"/>
  <c r="F25"/>
  <c r="E25"/>
  <c r="D25"/>
  <c r="C25"/>
  <c r="AG25" s="1"/>
  <c r="B25"/>
  <c r="AJ24"/>
  <c r="AI24"/>
  <c r="AH24"/>
  <c r="AD23"/>
  <c r="Z23"/>
  <c r="Y23"/>
  <c r="V23"/>
  <c r="U23"/>
  <c r="P23"/>
  <c r="J23"/>
  <c r="I23"/>
  <c r="H23"/>
  <c r="F23"/>
  <c r="E23"/>
  <c r="D23"/>
  <c r="B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C17"/>
  <c r="AB17"/>
  <c r="AA17"/>
  <c r="Z17"/>
  <c r="Z16" s="1"/>
  <c r="Y17"/>
  <c r="Y16" s="1"/>
  <c r="Y38" s="1"/>
  <c r="Y39" s="1"/>
  <c r="X17"/>
  <c r="W17"/>
  <c r="V17"/>
  <c r="U17"/>
  <c r="U16" s="1"/>
  <c r="T17"/>
  <c r="T16" s="1"/>
  <c r="S17"/>
  <c r="R17"/>
  <c r="Q17"/>
  <c r="P17"/>
  <c r="O17"/>
  <c r="N17"/>
  <c r="M17"/>
  <c r="AG17" s="1"/>
  <c r="L17"/>
  <c r="K17"/>
  <c r="J17"/>
  <c r="I17"/>
  <c r="I16" s="1"/>
  <c r="I38" s="1"/>
  <c r="I39" s="1"/>
  <c r="H17"/>
  <c r="G17"/>
  <c r="F17"/>
  <c r="E17"/>
  <c r="AI17" s="1"/>
  <c r="D17"/>
  <c r="D16" s="1"/>
  <c r="D38" s="1"/>
  <c r="C17"/>
  <c r="B17"/>
  <c r="P16"/>
  <c r="P38" s="1"/>
  <c r="P39" s="1"/>
  <c r="H16"/>
  <c r="H38" s="1"/>
  <c r="H39" s="1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G38" l="1"/>
  <c r="G39" s="1"/>
  <c r="K38"/>
  <c r="K39" s="1"/>
  <c r="AF17"/>
  <c r="AJ17"/>
  <c r="J16"/>
  <c r="J38" s="1"/>
  <c r="J39" s="1"/>
  <c r="N16"/>
  <c r="N38" s="1"/>
  <c r="N39" s="1"/>
  <c r="V16"/>
  <c r="V38" s="1"/>
  <c r="V39" s="1"/>
  <c r="Z38"/>
  <c r="Z39" s="1"/>
  <c r="AD16"/>
  <c r="AD38" s="1"/>
  <c r="AD39" s="1"/>
  <c r="C23"/>
  <c r="C16" s="1"/>
  <c r="C38" s="1"/>
  <c r="AG38" s="1"/>
  <c r="AH25"/>
  <c r="C33"/>
  <c r="C31" s="1"/>
  <c r="C29" s="1"/>
  <c r="AJ23"/>
  <c r="AH29"/>
  <c r="Q16"/>
  <c r="AI23"/>
  <c r="AF25"/>
  <c r="AJ25"/>
  <c r="S38"/>
  <c r="S39" s="1"/>
  <c r="X16"/>
  <c r="X38" s="1"/>
  <c r="X39" s="1"/>
  <c r="AB16"/>
  <c r="AB38" s="1"/>
  <c r="AB39" s="1"/>
  <c r="B31"/>
  <c r="F31"/>
  <c r="L24"/>
  <c r="L23" s="1"/>
  <c r="E16"/>
  <c r="AI25"/>
  <c r="R24"/>
  <c r="R23" s="1"/>
  <c r="W16"/>
  <c r="W38" s="1"/>
  <c r="W39" s="1"/>
  <c r="AA16"/>
  <c r="AA38" s="1"/>
  <c r="AA39" s="1"/>
  <c r="AE16"/>
  <c r="AE38" s="1"/>
  <c r="AE39" s="1"/>
  <c r="E31"/>
  <c r="E29" s="1"/>
  <c r="AI29" s="1"/>
  <c r="AH33"/>
  <c r="D39"/>
  <c r="U38"/>
  <c r="U39" s="1"/>
  <c r="AH23"/>
  <c r="T38"/>
  <c r="T39" s="1"/>
  <c r="R16"/>
  <c r="AH31"/>
  <c r="AG31"/>
  <c r="M29"/>
  <c r="AF24"/>
  <c r="AH17"/>
  <c r="D42"/>
  <c r="AH42" s="1"/>
  <c r="B16"/>
  <c r="F16"/>
  <c r="B42"/>
  <c r="AF42" s="1"/>
  <c r="AG33"/>
  <c r="AI16"/>
  <c r="C42"/>
  <c r="AG42" s="1"/>
  <c r="L16" l="1"/>
  <c r="AF23"/>
  <c r="AF31"/>
  <c r="B29"/>
  <c r="AF29" s="1"/>
  <c r="AJ31"/>
  <c r="F29"/>
  <c r="AJ29" s="1"/>
  <c r="C39"/>
  <c r="AG39" s="1"/>
  <c r="AH39"/>
  <c r="AH16"/>
  <c r="AH38"/>
  <c r="AI31"/>
  <c r="E38"/>
  <c r="AF16"/>
  <c r="B38"/>
  <c r="AJ16"/>
  <c r="AG29"/>
  <c r="M24"/>
  <c r="E39" l="1"/>
  <c r="AI39" s="1"/>
  <c r="AI38"/>
  <c r="F38"/>
  <c r="AJ38" s="1"/>
  <c r="AG24"/>
  <c r="M23"/>
  <c r="B39"/>
  <c r="AF39" s="1"/>
  <c r="AF38"/>
  <c r="F39" l="1"/>
  <c r="AJ39" s="1"/>
  <c r="AG23"/>
  <c r="M16"/>
  <c r="AG16" s="1"/>
</calcChain>
</file>

<file path=xl/sharedStrings.xml><?xml version="1.0" encoding="utf-8"?>
<sst xmlns="http://schemas.openxmlformats.org/spreadsheetml/2006/main" count="106" uniqueCount="59">
  <si>
    <t>GOBIERNO DE LA PROVINCIA DE SAN JUAN</t>
  </si>
  <si>
    <t>MINISTERIO DE HACIENDA Y FINANZAS</t>
  </si>
  <si>
    <t>ADMINISTRACION PUBLICA NO FINANCIERA - PROVINCIA DE SAN JUAN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</si>
  <si>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</si>
  <si>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</si>
  <si>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</si>
  <si>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</si>
  <si>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31/12/2019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</si>
  <si>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</si>
  <si>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</si>
  <si>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</si>
  <si>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</si>
  <si>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</si>
  <si>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GASTOS FINANCIADOS POR PROG. ORG. INTERNACIONALES DE CREDITO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</si>
  <si>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</si>
  <si>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</si>
  <si>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</si>
  <si>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</si>
  <si>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</si>
  <si>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</si>
  <si>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</si>
  <si>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</si>
  <si>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</si>
  <si>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</si>
  <si>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</si>
  <si>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</si>
  <si>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</si>
  <si>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</si>
  <si>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</si>
  <si>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</si>
  <si>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</si>
  <si>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</si>
  <si>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</si>
  <si>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</si>
  <si>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</si>
  <si>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</si>
  <si>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</si>
  <si>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</si>
  <si>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</si>
  <si>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</si>
  <si>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</si>
  <si>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</si>
  <si>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</si>
  <si>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</si>
  <si>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</si>
  <si>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</si>
  <si>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</si>
  <si>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</si>
  <si>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</si>
  <si>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</si>
  <si>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</si>
  <si>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III - GASTOS TOTALES ( I + II )</t>
  </si>
  <si>
    <t>IV - GASTOS PRIMARIOS (III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</si>
  <si>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</si>
  <si>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</si>
  <si>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</si>
  <si>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</si>
  <si>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</si>
  <si>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II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</si>
</sst>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37" fontId="5" fillId="0" borderId="0"/>
    <xf numFmtId="0" fontId="9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37" fontId="3" fillId="0" borderId="0" xfId="1" applyFont="1" applyAlignment="1">
      <alignment horizontal="left" vertical="center"/>
    </xf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4" fillId="0" borderId="34" xfId="0" applyNumberFormat="1" applyFont="1" applyFill="1" applyBorder="1"/>
    <xf numFmtId="3" fontId="4" fillId="0" borderId="27" xfId="0" applyNumberFormat="1" applyFont="1" applyFill="1" applyBorder="1"/>
    <xf numFmtId="3" fontId="4" fillId="0" borderId="28" xfId="0" applyNumberFormat="1" applyFont="1" applyFill="1" applyBorder="1"/>
    <xf numFmtId="3" fontId="4" fillId="0" borderId="28" xfId="0" applyNumberFormat="1" applyFont="1" applyBorder="1"/>
    <xf numFmtId="3" fontId="4" fillId="0" borderId="35" xfId="0" applyNumberFormat="1" applyFont="1" applyBorder="1"/>
    <xf numFmtId="3" fontId="4" fillId="0" borderId="27" xfId="0" applyNumberFormat="1" applyFont="1" applyBorder="1"/>
    <xf numFmtId="3" fontId="8" fillId="0" borderId="36" xfId="0" applyNumberFormat="1" applyFont="1" applyFill="1" applyBorder="1"/>
    <xf numFmtId="3" fontId="4" fillId="0" borderId="37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38" xfId="0" applyNumberFormat="1" applyFont="1" applyBorder="1"/>
    <xf numFmtId="3" fontId="4" fillId="0" borderId="30" xfId="0" applyNumberFormat="1" applyFont="1" applyBorder="1"/>
    <xf numFmtId="3" fontId="4" fillId="0" borderId="37" xfId="0" applyNumberFormat="1" applyFont="1" applyBorder="1"/>
    <xf numFmtId="3" fontId="4" fillId="0" borderId="39" xfId="0" applyNumberFormat="1" applyFont="1" applyBorder="1"/>
    <xf numFmtId="3" fontId="4" fillId="0" borderId="36" xfId="0" applyNumberFormat="1" applyFont="1" applyFill="1" applyBorder="1"/>
    <xf numFmtId="3" fontId="4" fillId="0" borderId="39" xfId="0" applyNumberFormat="1" applyFont="1" applyFill="1" applyBorder="1"/>
    <xf numFmtId="3" fontId="4" fillId="0" borderId="40" xfId="0" applyNumberFormat="1" applyFont="1" applyBorder="1"/>
    <xf numFmtId="3" fontId="4" fillId="0" borderId="41" xfId="0" applyNumberFormat="1" applyFont="1" applyBorder="1"/>
    <xf numFmtId="3" fontId="4" fillId="0" borderId="42" xfId="0" applyNumberFormat="1" applyFont="1" applyBorder="1"/>
    <xf numFmtId="3" fontId="4" fillId="0" borderId="37" xfId="2" applyNumberFormat="1" applyFont="1" applyFill="1" applyBorder="1"/>
    <xf numFmtId="3" fontId="4" fillId="0" borderId="0" xfId="2" applyNumberFormat="1" applyFont="1" applyFill="1" applyBorder="1"/>
    <xf numFmtId="3" fontId="4" fillId="0" borderId="43" xfId="0" applyNumberFormat="1" applyFont="1" applyBorder="1"/>
    <xf numFmtId="3" fontId="4" fillId="2" borderId="38" xfId="0" applyNumberFormat="1" applyFont="1" applyFill="1" applyBorder="1"/>
    <xf numFmtId="3" fontId="4" fillId="2" borderId="30" xfId="0" applyNumberFormat="1" applyFont="1" applyFill="1" applyBorder="1"/>
    <xf numFmtId="3" fontId="4" fillId="2" borderId="0" xfId="0" applyNumberFormat="1" applyFont="1" applyFill="1" applyBorder="1"/>
    <xf numFmtId="3" fontId="4" fillId="2" borderId="39" xfId="0" applyNumberFormat="1" applyFont="1" applyFill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4" fillId="0" borderId="44" xfId="0" applyNumberFormat="1" applyFont="1" applyFill="1" applyBorder="1"/>
    <xf numFmtId="3" fontId="4" fillId="0" borderId="32" xfId="0" applyNumberFormat="1" applyFont="1" applyFill="1" applyBorder="1"/>
    <xf numFmtId="3" fontId="4" fillId="0" borderId="33" xfId="0" applyNumberFormat="1" applyFont="1" applyFill="1" applyBorder="1"/>
    <xf numFmtId="3" fontId="4" fillId="2" borderId="28" xfId="0" applyNumberFormat="1" applyFont="1" applyFill="1" applyBorder="1"/>
    <xf numFmtId="3" fontId="4" fillId="2" borderId="35" xfId="0" applyNumberFormat="1" applyFont="1" applyFill="1" applyBorder="1"/>
    <xf numFmtId="3" fontId="4" fillId="0" borderId="37" xfId="2" applyNumberFormat="1" applyFont="1" applyBorder="1"/>
    <xf numFmtId="3" fontId="4" fillId="0" borderId="0" xfId="2" applyNumberFormat="1" applyFont="1" applyBorder="1"/>
    <xf numFmtId="3" fontId="4" fillId="0" borderId="43" xfId="0" applyNumberFormat="1" applyFont="1" applyFill="1" applyBorder="1"/>
    <xf numFmtId="3" fontId="4" fillId="0" borderId="38" xfId="0" applyNumberFormat="1" applyFont="1" applyFill="1" applyBorder="1"/>
    <xf numFmtId="3" fontId="4" fillId="0" borderId="45" xfId="0" applyNumberFormat="1" applyFont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3" fontId="4" fillId="2" borderId="47" xfId="0" applyNumberFormat="1" applyFont="1" applyFill="1" applyBorder="1"/>
    <xf numFmtId="3" fontId="4" fillId="2" borderId="32" xfId="0" applyNumberFormat="1" applyFont="1" applyFill="1" applyBorder="1"/>
    <xf numFmtId="3" fontId="4" fillId="2" borderId="33" xfId="0" applyNumberFormat="1" applyFont="1" applyFill="1" applyBorder="1"/>
    <xf numFmtId="0" fontId="4" fillId="0" borderId="48" xfId="0" applyFont="1" applyBorder="1"/>
    <xf numFmtId="0" fontId="4" fillId="0" borderId="49" xfId="0" applyFont="1" applyBorder="1"/>
    <xf numFmtId="0" fontId="4" fillId="2" borderId="49" xfId="0" applyFont="1" applyFill="1" applyBorder="1"/>
    <xf numFmtId="0" fontId="4" fillId="2" borderId="50" xfId="0" applyFont="1" applyFill="1" applyBorder="1"/>
    <xf numFmtId="0" fontId="4" fillId="0" borderId="45" xfId="0" applyFont="1" applyBorder="1"/>
    <xf numFmtId="0" fontId="4" fillId="0" borderId="46" xfId="0" applyFont="1" applyBorder="1"/>
    <xf numFmtId="0" fontId="4" fillId="2" borderId="46" xfId="0" applyFont="1" applyFill="1" applyBorder="1"/>
    <xf numFmtId="0" fontId="4" fillId="2" borderId="47" xfId="0" applyFont="1" applyFill="1" applyBorder="1"/>
    <xf numFmtId="3" fontId="4" fillId="0" borderId="48" xfId="0" applyNumberFormat="1" applyFont="1" applyFill="1" applyBorder="1"/>
    <xf numFmtId="3" fontId="4" fillId="0" borderId="49" xfId="0" applyNumberFormat="1" applyFont="1" applyFill="1" applyBorder="1"/>
    <xf numFmtId="3" fontId="4" fillId="2" borderId="49" xfId="0" applyNumberFormat="1" applyFont="1" applyFill="1" applyBorder="1"/>
    <xf numFmtId="3" fontId="4" fillId="2" borderId="50" xfId="0" applyNumberFormat="1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/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</cellXfs>
  <cellStyles count="5">
    <cellStyle name="Normal" xfId="0" builtinId="0"/>
    <cellStyle name="Normal 2" xfId="2"/>
    <cellStyle name="Normal 3" xfId="3"/>
    <cellStyle name="Normal 4" xfId="4"/>
    <cellStyle name="Normal_E-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5" t="s">
        <v>2</v>
      </c>
      <c r="B4" s="6"/>
      <c r="C4" s="117" t="s">
        <v>3</v>
      </c>
      <c r="D4" s="117"/>
      <c r="E4" s="117"/>
      <c r="F4" s="117"/>
      <c r="G4" s="4"/>
      <c r="H4" s="117" t="str">
        <f>+$C$4</f>
        <v>ANEXO I, ARTICULO 7º DE LA REGLAMENTACION</v>
      </c>
      <c r="I4" s="117"/>
      <c r="J4" s="117"/>
      <c r="K4" s="117"/>
      <c r="L4" s="4"/>
      <c r="M4" s="117" t="str">
        <f>+$C$4</f>
        <v>ANEXO I, ARTICULO 7º DE LA REGLAMENTACION</v>
      </c>
      <c r="N4" s="117"/>
      <c r="O4" s="117"/>
      <c r="P4" s="117"/>
      <c r="Q4" s="4"/>
      <c r="R4" s="117" t="str">
        <f>+$C$4</f>
        <v>ANEXO I, ARTICULO 7º DE LA REGLAMENTACION</v>
      </c>
      <c r="S4" s="117"/>
      <c r="T4" s="117"/>
      <c r="U4" s="117"/>
      <c r="V4" s="4"/>
      <c r="W4" s="117" t="str">
        <f>+$C$4</f>
        <v>ANEXO I, ARTICULO 7º DE LA REGLAMENTACION</v>
      </c>
      <c r="X4" s="117"/>
      <c r="Y4" s="117"/>
      <c r="Z4" s="117"/>
      <c r="AA4" s="4"/>
      <c r="AB4" s="117" t="str">
        <f>+$C$4</f>
        <v>ANEXO I, ARTICULO 7º DE LA REGLAMENTACION</v>
      </c>
      <c r="AC4" s="117"/>
      <c r="AD4" s="117"/>
      <c r="AE4" s="117"/>
      <c r="AF4" s="4"/>
      <c r="AG4" s="117" t="str">
        <f>+$C$4</f>
        <v>ANEXO I, ARTICULO 7º DE LA REGLAMENTACION</v>
      </c>
      <c r="AH4" s="117"/>
      <c r="AI4" s="117"/>
      <c r="AJ4" s="117"/>
      <c r="AK4" s="4"/>
      <c r="AL4" s="4"/>
    </row>
    <row r="5" spans="1:38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18" t="s">
        <v>7</v>
      </c>
      <c r="F6" s="118"/>
      <c r="G6" s="2"/>
      <c r="H6" s="2"/>
      <c r="I6" s="2"/>
      <c r="J6" s="118" t="str">
        <f>+$E$6</f>
        <v>Acum. 31/12/2019</v>
      </c>
      <c r="K6" s="118"/>
      <c r="L6" s="2"/>
      <c r="M6" s="2"/>
      <c r="N6" s="2"/>
      <c r="O6" s="118" t="str">
        <f>+$E$6</f>
        <v>Acum. 31/12/2019</v>
      </c>
      <c r="P6" s="118"/>
      <c r="Q6" s="2"/>
      <c r="R6" s="2"/>
      <c r="S6" s="2"/>
      <c r="T6" s="118" t="str">
        <f>+$E$6</f>
        <v>Acum. 31/12/2019</v>
      </c>
      <c r="U6" s="118"/>
      <c r="V6" s="2"/>
      <c r="W6" s="2"/>
      <c r="X6" s="2"/>
      <c r="Y6" s="118" t="str">
        <f>+$E$6</f>
        <v>Acum. 31/12/2019</v>
      </c>
      <c r="Z6" s="118"/>
      <c r="AA6" s="2"/>
      <c r="AB6" s="2"/>
      <c r="AC6" s="2"/>
      <c r="AD6" s="118" t="str">
        <f>+$E$6</f>
        <v>Acum. 31/12/2019</v>
      </c>
      <c r="AE6" s="118"/>
      <c r="AF6" s="2"/>
      <c r="AG6" s="2"/>
      <c r="AH6" s="2"/>
      <c r="AI6" s="118" t="str">
        <f>+$E$6</f>
        <v>Acum. 31/12/2019</v>
      </c>
      <c r="AJ6" s="118"/>
      <c r="AK6" s="8"/>
      <c r="AL6" s="8"/>
    </row>
    <row r="7" spans="1:38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8"/>
      <c r="AL7" s="8"/>
    </row>
    <row r="8" spans="1:38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4"/>
      <c r="AK8" s="4"/>
      <c r="AL8" s="4"/>
    </row>
    <row r="9" spans="1:38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4"/>
      <c r="AK9" s="4"/>
      <c r="AL9" s="4"/>
    </row>
    <row r="10" spans="1:38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>
      <c r="A11" s="110" t="s">
        <v>12</v>
      </c>
      <c r="B11" s="98" t="s">
        <v>13</v>
      </c>
      <c r="C11" s="98"/>
      <c r="D11" s="98"/>
      <c r="E11" s="98"/>
      <c r="F11" s="98"/>
      <c r="G11" s="98" t="s">
        <v>13</v>
      </c>
      <c r="H11" s="98"/>
      <c r="I11" s="98"/>
      <c r="J11" s="98"/>
      <c r="K11" s="98"/>
      <c r="L11" s="98" t="s">
        <v>13</v>
      </c>
      <c r="M11" s="98"/>
      <c r="N11" s="98"/>
      <c r="O11" s="98"/>
      <c r="P11" s="98"/>
      <c r="Q11" s="98" t="s">
        <v>13</v>
      </c>
      <c r="R11" s="98"/>
      <c r="S11" s="98"/>
      <c r="T11" s="98"/>
      <c r="U11" s="98"/>
      <c r="V11" s="98" t="s">
        <v>13</v>
      </c>
      <c r="W11" s="98"/>
      <c r="X11" s="98"/>
      <c r="Y11" s="98"/>
      <c r="Z11" s="98"/>
      <c r="AA11" s="98" t="s">
        <v>13</v>
      </c>
      <c r="AB11" s="98"/>
      <c r="AC11" s="98"/>
      <c r="AD11" s="98"/>
      <c r="AE11" s="98"/>
      <c r="AF11" s="98" t="s">
        <v>13</v>
      </c>
      <c r="AG11" s="98"/>
      <c r="AH11" s="98"/>
      <c r="AI11" s="98"/>
      <c r="AJ11" s="98"/>
      <c r="AK11" s="2"/>
      <c r="AL11" s="2"/>
    </row>
    <row r="12" spans="1:38" ht="15.75" thickBot="1">
      <c r="A12" s="110"/>
      <c r="B12" s="99" t="s">
        <v>14</v>
      </c>
      <c r="C12" s="100"/>
      <c r="D12" s="100"/>
      <c r="E12" s="100"/>
      <c r="F12" s="101"/>
      <c r="G12" s="102" t="s">
        <v>15</v>
      </c>
      <c r="H12" s="103"/>
      <c r="I12" s="103"/>
      <c r="J12" s="103"/>
      <c r="K12" s="104"/>
      <c r="L12" s="102" t="s">
        <v>16</v>
      </c>
      <c r="M12" s="105"/>
      <c r="N12" s="105"/>
      <c r="O12" s="105"/>
      <c r="P12" s="106"/>
      <c r="Q12" s="102" t="s">
        <v>17</v>
      </c>
      <c r="R12" s="105"/>
      <c r="S12" s="105"/>
      <c r="T12" s="105"/>
      <c r="U12" s="106"/>
      <c r="V12" s="102" t="s">
        <v>18</v>
      </c>
      <c r="W12" s="105"/>
      <c r="X12" s="105"/>
      <c r="Y12" s="105"/>
      <c r="Z12" s="106"/>
      <c r="AA12" s="102" t="s">
        <v>19</v>
      </c>
      <c r="AB12" s="105"/>
      <c r="AC12" s="105"/>
      <c r="AD12" s="105"/>
      <c r="AE12" s="106"/>
      <c r="AF12" s="107" t="s">
        <v>20</v>
      </c>
      <c r="AG12" s="108"/>
      <c r="AH12" s="108"/>
      <c r="AI12" s="108"/>
      <c r="AJ12" s="109"/>
      <c r="AK12" s="2"/>
      <c r="AL12" s="2"/>
    </row>
    <row r="13" spans="1:38" ht="15.75" thickBot="1">
      <c r="A13" s="110"/>
      <c r="B13" s="111" t="s">
        <v>21</v>
      </c>
      <c r="C13" s="112"/>
      <c r="D13" s="112"/>
      <c r="E13" s="112"/>
      <c r="F13" s="113"/>
      <c r="G13" s="114" t="s">
        <v>22</v>
      </c>
      <c r="H13" s="115"/>
      <c r="I13" s="115"/>
      <c r="J13" s="115"/>
      <c r="K13" s="116"/>
      <c r="L13" s="87" t="s">
        <v>23</v>
      </c>
      <c r="M13" s="88"/>
      <c r="N13" s="88"/>
      <c r="O13" s="88"/>
      <c r="P13" s="89"/>
      <c r="Q13" s="87" t="s">
        <v>24</v>
      </c>
      <c r="R13" s="88"/>
      <c r="S13" s="88"/>
      <c r="T13" s="88"/>
      <c r="U13" s="89"/>
      <c r="V13" s="87" t="s">
        <v>25</v>
      </c>
      <c r="W13" s="88"/>
      <c r="X13" s="88"/>
      <c r="Y13" s="88"/>
      <c r="Z13" s="89"/>
      <c r="AA13" s="87" t="s">
        <v>26</v>
      </c>
      <c r="AB13" s="88"/>
      <c r="AC13" s="88"/>
      <c r="AD13" s="88"/>
      <c r="AE13" s="89"/>
      <c r="AF13" s="90" t="s">
        <v>27</v>
      </c>
      <c r="AG13" s="91"/>
      <c r="AH13" s="91"/>
      <c r="AI13" s="91"/>
      <c r="AJ13" s="92"/>
      <c r="AK13" s="2"/>
      <c r="AL13" s="2"/>
    </row>
    <row r="14" spans="1:38" ht="15.75" thickBot="1">
      <c r="A14" s="110"/>
      <c r="B14" s="93" t="s">
        <v>28</v>
      </c>
      <c r="C14" s="94" t="s">
        <v>29</v>
      </c>
      <c r="D14" s="95" t="s">
        <v>30</v>
      </c>
      <c r="E14" s="96" t="s">
        <v>31</v>
      </c>
      <c r="F14" s="97"/>
      <c r="G14" s="86" t="s">
        <v>28</v>
      </c>
      <c r="H14" s="80" t="s">
        <v>29</v>
      </c>
      <c r="I14" s="81" t="s">
        <v>30</v>
      </c>
      <c r="J14" s="85" t="s">
        <v>31</v>
      </c>
      <c r="K14" s="83"/>
      <c r="L14" s="86" t="s">
        <v>28</v>
      </c>
      <c r="M14" s="80" t="s">
        <v>29</v>
      </c>
      <c r="N14" s="81" t="s">
        <v>30</v>
      </c>
      <c r="O14" s="85" t="s">
        <v>31</v>
      </c>
      <c r="P14" s="83"/>
      <c r="Q14" s="86" t="s">
        <v>28</v>
      </c>
      <c r="R14" s="80" t="s">
        <v>29</v>
      </c>
      <c r="S14" s="81" t="s">
        <v>30</v>
      </c>
      <c r="T14" s="85" t="s">
        <v>31</v>
      </c>
      <c r="U14" s="83"/>
      <c r="V14" s="86" t="s">
        <v>28</v>
      </c>
      <c r="W14" s="80" t="s">
        <v>29</v>
      </c>
      <c r="X14" s="81" t="s">
        <v>30</v>
      </c>
      <c r="Y14" s="85" t="s">
        <v>31</v>
      </c>
      <c r="Z14" s="83"/>
      <c r="AA14" s="86" t="s">
        <v>28</v>
      </c>
      <c r="AB14" s="80" t="s">
        <v>29</v>
      </c>
      <c r="AC14" s="81" t="s">
        <v>30</v>
      </c>
      <c r="AD14" s="85" t="s">
        <v>31</v>
      </c>
      <c r="AE14" s="83"/>
      <c r="AF14" s="86" t="s">
        <v>28</v>
      </c>
      <c r="AG14" s="80" t="s">
        <v>29</v>
      </c>
      <c r="AH14" s="81" t="s">
        <v>30</v>
      </c>
      <c r="AI14" s="82" t="s">
        <v>31</v>
      </c>
      <c r="AJ14" s="83"/>
      <c r="AK14" s="2"/>
      <c r="AL14" s="2"/>
    </row>
    <row r="15" spans="1:38" ht="15.75" thickBot="1">
      <c r="A15" s="110"/>
      <c r="B15" s="86"/>
      <c r="C15" s="80"/>
      <c r="D15" s="81"/>
      <c r="E15" s="12" t="s">
        <v>32</v>
      </c>
      <c r="F15" s="13" t="s">
        <v>33</v>
      </c>
      <c r="G15" s="86"/>
      <c r="H15" s="80"/>
      <c r="I15" s="81"/>
      <c r="J15" s="12" t="s">
        <v>32</v>
      </c>
      <c r="K15" s="13" t="s">
        <v>33</v>
      </c>
      <c r="L15" s="86"/>
      <c r="M15" s="80"/>
      <c r="N15" s="81"/>
      <c r="O15" s="12" t="s">
        <v>32</v>
      </c>
      <c r="P15" s="13" t="s">
        <v>33</v>
      </c>
      <c r="Q15" s="86"/>
      <c r="R15" s="80"/>
      <c r="S15" s="81"/>
      <c r="T15" s="12" t="s">
        <v>32</v>
      </c>
      <c r="U15" s="13" t="s">
        <v>33</v>
      </c>
      <c r="V15" s="86"/>
      <c r="W15" s="80"/>
      <c r="X15" s="81"/>
      <c r="Y15" s="12" t="s">
        <v>32</v>
      </c>
      <c r="Z15" s="13" t="s">
        <v>33</v>
      </c>
      <c r="AA15" s="86"/>
      <c r="AB15" s="80"/>
      <c r="AC15" s="81"/>
      <c r="AD15" s="12" t="s">
        <v>32</v>
      </c>
      <c r="AE15" s="13" t="s">
        <v>33</v>
      </c>
      <c r="AF15" s="86"/>
      <c r="AG15" s="80"/>
      <c r="AH15" s="81"/>
      <c r="AI15" s="12" t="s">
        <v>32</v>
      </c>
      <c r="AJ15" s="13" t="s">
        <v>33</v>
      </c>
      <c r="AK15" s="2"/>
      <c r="AL15" s="2"/>
    </row>
    <row r="16" spans="1:38" ht="15.75" thickBot="1">
      <c r="A16" s="14" t="s">
        <v>34</v>
      </c>
      <c r="B16" s="15">
        <f t="shared" ref="B16:AE16" si="0">+B17+B21+B22+B23</f>
        <v>24541000</v>
      </c>
      <c r="C16" s="16">
        <f t="shared" si="0"/>
        <v>24541000</v>
      </c>
      <c r="D16" s="17">
        <f t="shared" si="0"/>
        <v>6134575</v>
      </c>
      <c r="E16" s="17">
        <f t="shared" si="0"/>
        <v>5560119</v>
      </c>
      <c r="F16" s="18">
        <f t="shared" si="0"/>
        <v>0</v>
      </c>
      <c r="G16" s="19">
        <f t="shared" si="0"/>
        <v>64400000</v>
      </c>
      <c r="H16" s="17">
        <f>+H17+H21+H22+H23</f>
        <v>64400000</v>
      </c>
      <c r="I16" s="17">
        <f t="shared" si="0"/>
        <v>25996800</v>
      </c>
      <c r="J16" s="17">
        <f t="shared" si="0"/>
        <v>25996800</v>
      </c>
      <c r="K16" s="18">
        <f t="shared" si="0"/>
        <v>0</v>
      </c>
      <c r="L16" s="19">
        <f t="shared" si="0"/>
        <v>0</v>
      </c>
      <c r="M16" s="17">
        <f t="shared" si="0"/>
        <v>0</v>
      </c>
      <c r="N16" s="17">
        <f t="shared" si="0"/>
        <v>0</v>
      </c>
      <c r="O16" s="17">
        <f t="shared" si="0"/>
        <v>0</v>
      </c>
      <c r="P16" s="18">
        <f t="shared" si="0"/>
        <v>0</v>
      </c>
      <c r="Q16" s="19">
        <f t="shared" si="0"/>
        <v>0</v>
      </c>
      <c r="R16" s="17">
        <f t="shared" si="0"/>
        <v>0</v>
      </c>
      <c r="S16" s="17">
        <f t="shared" si="0"/>
        <v>0</v>
      </c>
      <c r="T16" s="17">
        <f t="shared" si="0"/>
        <v>0</v>
      </c>
      <c r="U16" s="18">
        <f t="shared" si="0"/>
        <v>0</v>
      </c>
      <c r="V16" s="19">
        <f t="shared" si="0"/>
        <v>0</v>
      </c>
      <c r="W16" s="17">
        <f t="shared" si="0"/>
        <v>0</v>
      </c>
      <c r="X16" s="17">
        <f t="shared" si="0"/>
        <v>0</v>
      </c>
      <c r="Y16" s="17">
        <f t="shared" si="0"/>
        <v>0</v>
      </c>
      <c r="Z16" s="18">
        <f t="shared" si="0"/>
        <v>0</v>
      </c>
      <c r="AA16" s="19">
        <f t="shared" si="0"/>
        <v>0</v>
      </c>
      <c r="AB16" s="17">
        <f t="shared" si="0"/>
        <v>0</v>
      </c>
      <c r="AC16" s="17">
        <f t="shared" si="0"/>
        <v>0</v>
      </c>
      <c r="AD16" s="17">
        <f t="shared" si="0"/>
        <v>0</v>
      </c>
      <c r="AE16" s="18">
        <f t="shared" si="0"/>
        <v>0</v>
      </c>
      <c r="AF16" s="19">
        <f t="shared" ref="AF16:AJ40" si="1">+B16+G16+L16+V16+AA16</f>
        <v>88941000</v>
      </c>
      <c r="AG16" s="17">
        <f t="shared" si="1"/>
        <v>88941000</v>
      </c>
      <c r="AH16" s="17">
        <f t="shared" si="1"/>
        <v>32131375</v>
      </c>
      <c r="AI16" s="17">
        <f t="shared" si="1"/>
        <v>31556919</v>
      </c>
      <c r="AJ16" s="18">
        <f t="shared" si="1"/>
        <v>0</v>
      </c>
      <c r="AK16" s="4"/>
      <c r="AL16" s="4"/>
    </row>
    <row r="17" spans="1:38">
      <c r="A17" s="20" t="s">
        <v>35</v>
      </c>
      <c r="B17" s="21">
        <f>SUM(B18:B20)</f>
        <v>24541000</v>
      </c>
      <c r="C17" s="22">
        <f>SUM(C18:C20)</f>
        <v>24541000</v>
      </c>
      <c r="D17" s="23">
        <f>SUM(D18:D20)</f>
        <v>6134575</v>
      </c>
      <c r="E17" s="24">
        <f>SUM(E18:E20)</f>
        <v>5560119</v>
      </c>
      <c r="F17" s="25">
        <f>SUM(F18:F20)</f>
        <v>0</v>
      </c>
      <c r="G17" s="21">
        <f>+G18+G19+G20</f>
        <v>0</v>
      </c>
      <c r="H17" s="22">
        <f>+H18+H19+H20</f>
        <v>0</v>
      </c>
      <c r="I17" s="22">
        <f>+I18+I19+I20</f>
        <v>0</v>
      </c>
      <c r="J17" s="24">
        <f t="shared" ref="J17:AE17" si="2">SUM(J18:J20)</f>
        <v>0</v>
      </c>
      <c r="K17" s="25">
        <f t="shared" si="2"/>
        <v>0</v>
      </c>
      <c r="L17" s="26">
        <f t="shared" si="2"/>
        <v>0</v>
      </c>
      <c r="M17" s="23">
        <f t="shared" si="2"/>
        <v>0</v>
      </c>
      <c r="N17" s="23">
        <f t="shared" si="2"/>
        <v>0</v>
      </c>
      <c r="O17" s="24">
        <f t="shared" si="2"/>
        <v>0</v>
      </c>
      <c r="P17" s="25">
        <f t="shared" si="2"/>
        <v>0</v>
      </c>
      <c r="Q17" s="26">
        <f t="shared" si="2"/>
        <v>0</v>
      </c>
      <c r="R17" s="23">
        <f t="shared" si="2"/>
        <v>0</v>
      </c>
      <c r="S17" s="23">
        <f t="shared" si="2"/>
        <v>0</v>
      </c>
      <c r="T17" s="24">
        <f t="shared" si="2"/>
        <v>0</v>
      </c>
      <c r="U17" s="25">
        <f t="shared" si="2"/>
        <v>0</v>
      </c>
      <c r="V17" s="26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7">
        <f t="shared" si="2"/>
        <v>0</v>
      </c>
      <c r="AA17" s="26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7">
        <f t="shared" si="2"/>
        <v>0</v>
      </c>
      <c r="AF17" s="26">
        <f t="shared" si="1"/>
        <v>24541000</v>
      </c>
      <c r="AG17" s="23">
        <f t="shared" si="1"/>
        <v>24541000</v>
      </c>
      <c r="AH17" s="23">
        <f t="shared" si="1"/>
        <v>6134575</v>
      </c>
      <c r="AI17" s="23">
        <f t="shared" si="1"/>
        <v>5560119</v>
      </c>
      <c r="AJ17" s="27">
        <f t="shared" si="1"/>
        <v>0</v>
      </c>
      <c r="AK17" s="4"/>
      <c r="AL17" s="4"/>
    </row>
    <row r="18" spans="1:38">
      <c r="A18" s="28" t="s">
        <v>36</v>
      </c>
      <c r="B18" s="21">
        <v>0</v>
      </c>
      <c r="C18" s="22">
        <v>0</v>
      </c>
      <c r="D18" s="22">
        <v>0</v>
      </c>
      <c r="E18" s="22">
        <v>0</v>
      </c>
      <c r="F18" s="29">
        <v>0</v>
      </c>
      <c r="G18" s="21">
        <v>0</v>
      </c>
      <c r="H18" s="22">
        <v>0</v>
      </c>
      <c r="I18" s="22">
        <v>0</v>
      </c>
      <c r="J18" s="22">
        <v>0</v>
      </c>
      <c r="K18" s="29">
        <v>0</v>
      </c>
      <c r="L18" s="21">
        <v>0</v>
      </c>
      <c r="M18" s="22">
        <v>0</v>
      </c>
      <c r="N18" s="22">
        <v>0</v>
      </c>
      <c r="O18" s="22">
        <v>0</v>
      </c>
      <c r="P18" s="29">
        <v>0</v>
      </c>
      <c r="Q18" s="21">
        <v>0</v>
      </c>
      <c r="R18" s="22">
        <v>0</v>
      </c>
      <c r="S18" s="22">
        <v>0</v>
      </c>
      <c r="T18" s="22">
        <v>0</v>
      </c>
      <c r="U18" s="29">
        <v>0</v>
      </c>
      <c r="V18" s="21">
        <v>0</v>
      </c>
      <c r="W18" s="22">
        <v>0</v>
      </c>
      <c r="X18" s="22">
        <v>0</v>
      </c>
      <c r="Y18" s="22">
        <v>0</v>
      </c>
      <c r="Z18" s="29">
        <v>0</v>
      </c>
      <c r="AA18" s="21">
        <v>0</v>
      </c>
      <c r="AB18" s="22">
        <v>0</v>
      </c>
      <c r="AC18" s="22">
        <v>0</v>
      </c>
      <c r="AD18" s="22">
        <v>0</v>
      </c>
      <c r="AE18" s="29">
        <v>0</v>
      </c>
      <c r="AF18" s="26">
        <f t="shared" si="1"/>
        <v>0</v>
      </c>
      <c r="AG18" s="23">
        <f t="shared" si="1"/>
        <v>0</v>
      </c>
      <c r="AH18" s="23">
        <f t="shared" si="1"/>
        <v>0</v>
      </c>
      <c r="AI18" s="23">
        <f t="shared" si="1"/>
        <v>0</v>
      </c>
      <c r="AJ18" s="27">
        <f t="shared" si="1"/>
        <v>0</v>
      </c>
      <c r="AK18" s="4"/>
      <c r="AL18" s="4"/>
    </row>
    <row r="19" spans="1:38">
      <c r="A19" s="28" t="s">
        <v>37</v>
      </c>
      <c r="B19" s="21">
        <v>24541000</v>
      </c>
      <c r="C19" s="22">
        <v>24541000</v>
      </c>
      <c r="D19" s="22">
        <v>6134575</v>
      </c>
      <c r="E19" s="22">
        <v>5560119</v>
      </c>
      <c r="F19" s="29">
        <v>0</v>
      </c>
      <c r="G19" s="21"/>
      <c r="H19" s="22"/>
      <c r="I19" s="22"/>
      <c r="J19" s="22"/>
      <c r="K19" s="29">
        <v>0</v>
      </c>
      <c r="L19" s="21">
        <v>0</v>
      </c>
      <c r="M19" s="22">
        <v>0</v>
      </c>
      <c r="N19" s="22">
        <v>0</v>
      </c>
      <c r="O19" s="22">
        <v>0</v>
      </c>
      <c r="P19" s="29">
        <v>0</v>
      </c>
      <c r="Q19" s="21">
        <v>0</v>
      </c>
      <c r="R19" s="22">
        <v>0</v>
      </c>
      <c r="S19" s="22">
        <v>0</v>
      </c>
      <c r="T19" s="22">
        <v>0</v>
      </c>
      <c r="U19" s="29">
        <v>0</v>
      </c>
      <c r="V19" s="21">
        <v>0</v>
      </c>
      <c r="W19" s="22">
        <v>0</v>
      </c>
      <c r="X19" s="22">
        <v>0</v>
      </c>
      <c r="Y19" s="22">
        <v>0</v>
      </c>
      <c r="Z19" s="29">
        <v>0</v>
      </c>
      <c r="AA19" s="21">
        <v>0</v>
      </c>
      <c r="AB19" s="22">
        <v>0</v>
      </c>
      <c r="AC19" s="22">
        <v>0</v>
      </c>
      <c r="AD19" s="22">
        <v>0</v>
      </c>
      <c r="AE19" s="29">
        <v>0</v>
      </c>
      <c r="AF19" s="26">
        <f t="shared" si="1"/>
        <v>24541000</v>
      </c>
      <c r="AG19" s="23">
        <f t="shared" si="1"/>
        <v>24541000</v>
      </c>
      <c r="AH19" s="23">
        <f t="shared" si="1"/>
        <v>6134575</v>
      </c>
      <c r="AI19" s="23">
        <f t="shared" si="1"/>
        <v>5560119</v>
      </c>
      <c r="AJ19" s="27">
        <f t="shared" si="1"/>
        <v>0</v>
      </c>
      <c r="AK19" s="4"/>
      <c r="AL19" s="4"/>
    </row>
    <row r="20" spans="1:38">
      <c r="A20" s="28" t="s">
        <v>38</v>
      </c>
      <c r="B20" s="21">
        <v>0</v>
      </c>
      <c r="C20" s="22">
        <v>0</v>
      </c>
      <c r="D20" s="22">
        <v>0</v>
      </c>
      <c r="E20" s="22">
        <v>0</v>
      </c>
      <c r="F20" s="29">
        <v>0</v>
      </c>
      <c r="G20" s="21">
        <v>0</v>
      </c>
      <c r="H20" s="22">
        <v>0</v>
      </c>
      <c r="I20" s="22">
        <v>0</v>
      </c>
      <c r="J20" s="22">
        <v>0</v>
      </c>
      <c r="K20" s="29">
        <v>0</v>
      </c>
      <c r="L20" s="21">
        <v>0</v>
      </c>
      <c r="M20" s="22">
        <v>0</v>
      </c>
      <c r="N20" s="22">
        <v>0</v>
      </c>
      <c r="O20" s="22">
        <v>0</v>
      </c>
      <c r="P20" s="29">
        <v>0</v>
      </c>
      <c r="Q20" s="21">
        <v>0</v>
      </c>
      <c r="R20" s="22">
        <v>0</v>
      </c>
      <c r="S20" s="22">
        <v>0</v>
      </c>
      <c r="T20" s="22">
        <v>0</v>
      </c>
      <c r="U20" s="29">
        <v>0</v>
      </c>
      <c r="V20" s="21">
        <v>0</v>
      </c>
      <c r="W20" s="22">
        <v>0</v>
      </c>
      <c r="X20" s="22">
        <v>0</v>
      </c>
      <c r="Y20" s="22">
        <v>0</v>
      </c>
      <c r="Z20" s="29">
        <v>0</v>
      </c>
      <c r="AA20" s="21">
        <v>0</v>
      </c>
      <c r="AB20" s="22">
        <v>0</v>
      </c>
      <c r="AC20" s="22">
        <v>0</v>
      </c>
      <c r="AD20" s="22">
        <v>0</v>
      </c>
      <c r="AE20" s="29">
        <v>0</v>
      </c>
      <c r="AF20" s="26">
        <f t="shared" si="1"/>
        <v>0</v>
      </c>
      <c r="AG20" s="23">
        <f t="shared" si="1"/>
        <v>0</v>
      </c>
      <c r="AH20" s="23">
        <f t="shared" si="1"/>
        <v>0</v>
      </c>
      <c r="AI20" s="23">
        <f t="shared" si="1"/>
        <v>0</v>
      </c>
      <c r="AJ20" s="27">
        <f t="shared" si="1"/>
        <v>0</v>
      </c>
      <c r="AK20" s="4"/>
      <c r="AL20" s="4"/>
    </row>
    <row r="21" spans="1:38">
      <c r="A21" s="20" t="s">
        <v>39</v>
      </c>
      <c r="B21" s="21">
        <v>0</v>
      </c>
      <c r="C21" s="22">
        <v>0</v>
      </c>
      <c r="D21" s="22">
        <v>0</v>
      </c>
      <c r="E21" s="22">
        <v>0</v>
      </c>
      <c r="F21" s="29">
        <v>0</v>
      </c>
      <c r="G21" s="21">
        <v>0</v>
      </c>
      <c r="H21" s="22">
        <v>0</v>
      </c>
      <c r="I21" s="22">
        <v>0</v>
      </c>
      <c r="J21" s="22">
        <v>0</v>
      </c>
      <c r="K21" s="29">
        <v>0</v>
      </c>
      <c r="L21" s="21">
        <v>0</v>
      </c>
      <c r="M21" s="22">
        <v>0</v>
      </c>
      <c r="N21" s="22">
        <v>0</v>
      </c>
      <c r="O21" s="22">
        <v>0</v>
      </c>
      <c r="P21" s="29">
        <v>0</v>
      </c>
      <c r="Q21" s="21">
        <v>0</v>
      </c>
      <c r="R21" s="22">
        <v>0</v>
      </c>
      <c r="S21" s="22">
        <v>0</v>
      </c>
      <c r="T21" s="22">
        <v>0</v>
      </c>
      <c r="U21" s="29">
        <v>0</v>
      </c>
      <c r="V21" s="21">
        <v>0</v>
      </c>
      <c r="W21" s="22">
        <v>0</v>
      </c>
      <c r="X21" s="22">
        <v>0</v>
      </c>
      <c r="Y21" s="22">
        <v>0</v>
      </c>
      <c r="Z21" s="29">
        <v>0</v>
      </c>
      <c r="AA21" s="21">
        <v>0</v>
      </c>
      <c r="AB21" s="22">
        <v>0</v>
      </c>
      <c r="AC21" s="22">
        <v>0</v>
      </c>
      <c r="AD21" s="22">
        <v>0</v>
      </c>
      <c r="AE21" s="29">
        <v>0</v>
      </c>
      <c r="AF21" s="26">
        <f t="shared" si="1"/>
        <v>0</v>
      </c>
      <c r="AG21" s="23">
        <f t="shared" si="1"/>
        <v>0</v>
      </c>
      <c r="AH21" s="23">
        <f t="shared" si="1"/>
        <v>0</v>
      </c>
      <c r="AI21" s="23">
        <f t="shared" si="1"/>
        <v>0</v>
      </c>
      <c r="AJ21" s="27">
        <f t="shared" si="1"/>
        <v>0</v>
      </c>
      <c r="AK21" s="4"/>
      <c r="AL21" s="4"/>
    </row>
    <row r="22" spans="1:38">
      <c r="A22" s="20" t="s">
        <v>40</v>
      </c>
      <c r="B22" s="21">
        <v>0</v>
      </c>
      <c r="C22" s="22">
        <v>0</v>
      </c>
      <c r="D22" s="22">
        <v>0</v>
      </c>
      <c r="E22" s="22">
        <v>0</v>
      </c>
      <c r="F22" s="29">
        <v>0</v>
      </c>
      <c r="G22" s="21">
        <v>0</v>
      </c>
      <c r="H22" s="22">
        <v>0</v>
      </c>
      <c r="I22" s="22">
        <v>0</v>
      </c>
      <c r="J22" s="22">
        <v>0</v>
      </c>
      <c r="K22" s="29">
        <v>0</v>
      </c>
      <c r="L22" s="21">
        <v>0</v>
      </c>
      <c r="M22" s="22">
        <v>0</v>
      </c>
      <c r="N22" s="22">
        <v>0</v>
      </c>
      <c r="O22" s="22">
        <v>0</v>
      </c>
      <c r="P22" s="29">
        <v>0</v>
      </c>
      <c r="Q22" s="21">
        <v>0</v>
      </c>
      <c r="R22" s="22">
        <v>0</v>
      </c>
      <c r="S22" s="22">
        <v>0</v>
      </c>
      <c r="T22" s="22">
        <v>0</v>
      </c>
      <c r="U22" s="29">
        <v>0</v>
      </c>
      <c r="V22" s="21">
        <v>0</v>
      </c>
      <c r="W22" s="22">
        <v>0</v>
      </c>
      <c r="X22" s="22">
        <v>0</v>
      </c>
      <c r="Y22" s="22">
        <v>0</v>
      </c>
      <c r="Z22" s="29">
        <v>0</v>
      </c>
      <c r="AA22" s="21">
        <v>0</v>
      </c>
      <c r="AB22" s="22">
        <v>0</v>
      </c>
      <c r="AC22" s="22">
        <v>0</v>
      </c>
      <c r="AD22" s="22">
        <v>0</v>
      </c>
      <c r="AE22" s="29">
        <v>0</v>
      </c>
      <c r="AF22" s="26">
        <f t="shared" si="1"/>
        <v>0</v>
      </c>
      <c r="AG22" s="23">
        <f t="shared" si="1"/>
        <v>0</v>
      </c>
      <c r="AH22" s="23">
        <f t="shared" si="1"/>
        <v>0</v>
      </c>
      <c r="AI22" s="23">
        <f t="shared" si="1"/>
        <v>0</v>
      </c>
      <c r="AJ22" s="27">
        <f t="shared" si="1"/>
        <v>0</v>
      </c>
      <c r="AK22" s="4"/>
      <c r="AL22" s="4"/>
    </row>
    <row r="23" spans="1:38">
      <c r="A23" s="20" t="s">
        <v>41</v>
      </c>
      <c r="B23" s="21">
        <f t="shared" ref="B23:K23" si="3">+B24+B25+B28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9">
        <f t="shared" si="3"/>
        <v>0</v>
      </c>
      <c r="G23" s="21">
        <f t="shared" si="3"/>
        <v>64400000</v>
      </c>
      <c r="H23" s="22">
        <f>+H24+H25+H28</f>
        <v>64400000</v>
      </c>
      <c r="I23" s="22">
        <f t="shared" si="3"/>
        <v>25996800</v>
      </c>
      <c r="J23" s="22">
        <f t="shared" si="3"/>
        <v>25996800</v>
      </c>
      <c r="K23" s="29">
        <f t="shared" si="3"/>
        <v>0</v>
      </c>
      <c r="L23" s="26">
        <f t="shared" ref="L23:AE23" si="4">SUM(L24+L25+L28)</f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7">
        <f t="shared" si="4"/>
        <v>0</v>
      </c>
      <c r="Q23" s="26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7">
        <f t="shared" si="4"/>
        <v>0</v>
      </c>
      <c r="V23" s="26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7">
        <f t="shared" si="4"/>
        <v>0</v>
      </c>
      <c r="AA23" s="26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7">
        <f t="shared" si="4"/>
        <v>0</v>
      </c>
      <c r="AF23" s="26">
        <f t="shared" si="1"/>
        <v>64400000</v>
      </c>
      <c r="AG23" s="23">
        <f t="shared" si="1"/>
        <v>64400000</v>
      </c>
      <c r="AH23" s="23">
        <f t="shared" si="1"/>
        <v>25996800</v>
      </c>
      <c r="AI23" s="23">
        <f t="shared" si="1"/>
        <v>25996800</v>
      </c>
      <c r="AJ23" s="27">
        <f t="shared" si="1"/>
        <v>0</v>
      </c>
      <c r="AK23" s="4"/>
      <c r="AL23" s="4"/>
    </row>
    <row r="24" spans="1:38">
      <c r="A24" s="28" t="s">
        <v>42</v>
      </c>
      <c r="B24" s="21">
        <v>0</v>
      </c>
      <c r="C24" s="22">
        <v>0</v>
      </c>
      <c r="D24" s="22">
        <v>0</v>
      </c>
      <c r="E24" s="22">
        <v>0</v>
      </c>
      <c r="F24" s="29">
        <v>0</v>
      </c>
      <c r="G24" s="21">
        <v>0</v>
      </c>
      <c r="H24" s="22">
        <v>0</v>
      </c>
      <c r="I24" s="22">
        <v>0</v>
      </c>
      <c r="J24" s="22">
        <v>0</v>
      </c>
      <c r="K24" s="29">
        <v>0</v>
      </c>
      <c r="L24" s="26">
        <f>SUM(L25+L26+L29)</f>
        <v>0</v>
      </c>
      <c r="M24" s="23">
        <f>SUM(M25+M26+M29)</f>
        <v>0</v>
      </c>
      <c r="N24" s="22">
        <v>0</v>
      </c>
      <c r="O24" s="22">
        <v>0</v>
      </c>
      <c r="P24" s="29">
        <v>0</v>
      </c>
      <c r="Q24" s="26">
        <f>SUM(Q25+Q26+Q29)</f>
        <v>0</v>
      </c>
      <c r="R24" s="23">
        <f>SUM(R25+R26+R29)</f>
        <v>0</v>
      </c>
      <c r="S24" s="22">
        <v>0</v>
      </c>
      <c r="T24" s="22">
        <v>0</v>
      </c>
      <c r="U24" s="29">
        <v>0</v>
      </c>
      <c r="V24" s="21">
        <v>0</v>
      </c>
      <c r="W24" s="22">
        <v>0</v>
      </c>
      <c r="X24" s="22">
        <v>0</v>
      </c>
      <c r="Y24" s="22">
        <v>0</v>
      </c>
      <c r="Z24" s="29">
        <v>0</v>
      </c>
      <c r="AA24" s="21">
        <v>0</v>
      </c>
      <c r="AB24" s="22">
        <v>0</v>
      </c>
      <c r="AC24" s="22">
        <v>0</v>
      </c>
      <c r="AD24" s="22">
        <v>0</v>
      </c>
      <c r="AE24" s="29">
        <v>0</v>
      </c>
      <c r="AF24" s="26">
        <f t="shared" si="1"/>
        <v>0</v>
      </c>
      <c r="AG24" s="23">
        <f t="shared" si="1"/>
        <v>0</v>
      </c>
      <c r="AH24" s="23">
        <f t="shared" si="1"/>
        <v>0</v>
      </c>
      <c r="AI24" s="23">
        <f t="shared" si="1"/>
        <v>0</v>
      </c>
      <c r="AJ24" s="27">
        <f t="shared" si="1"/>
        <v>0</v>
      </c>
      <c r="AK24" s="4"/>
      <c r="AL24" s="4"/>
    </row>
    <row r="25" spans="1:38">
      <c r="A25" s="28" t="s">
        <v>43</v>
      </c>
      <c r="B25" s="21">
        <f t="shared" ref="B25:O25" si="5">+B26+B27</f>
        <v>0</v>
      </c>
      <c r="C25" s="22">
        <f t="shared" si="5"/>
        <v>0</v>
      </c>
      <c r="D25" s="22">
        <f t="shared" si="5"/>
        <v>0</v>
      </c>
      <c r="E25" s="22">
        <f t="shared" si="5"/>
        <v>0</v>
      </c>
      <c r="F25" s="29">
        <f t="shared" si="5"/>
        <v>0</v>
      </c>
      <c r="G25" s="21">
        <f t="shared" si="5"/>
        <v>0</v>
      </c>
      <c r="H25" s="22">
        <f t="shared" si="5"/>
        <v>0</v>
      </c>
      <c r="I25" s="22">
        <f t="shared" si="5"/>
        <v>0</v>
      </c>
      <c r="J25" s="23">
        <f t="shared" si="5"/>
        <v>0</v>
      </c>
      <c r="K25" s="27">
        <f t="shared" si="5"/>
        <v>0</v>
      </c>
      <c r="L25" s="26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7">
        <v>0</v>
      </c>
      <c r="Q25" s="26">
        <f>+Q26+Q27</f>
        <v>0</v>
      </c>
      <c r="R25" s="23">
        <f>+R26+R27</f>
        <v>0</v>
      </c>
      <c r="S25" s="23">
        <f>+S26+S27</f>
        <v>0</v>
      </c>
      <c r="T25" s="23">
        <f>+T26+T27</f>
        <v>0</v>
      </c>
      <c r="U25" s="27">
        <v>0</v>
      </c>
      <c r="V25" s="26">
        <f t="shared" ref="V25:AE25" si="6">+V26+V27</f>
        <v>0</v>
      </c>
      <c r="W25" s="23">
        <f t="shared" si="6"/>
        <v>0</v>
      </c>
      <c r="X25" s="23">
        <f t="shared" si="6"/>
        <v>0</v>
      </c>
      <c r="Y25" s="23">
        <f t="shared" si="6"/>
        <v>0</v>
      </c>
      <c r="Z25" s="27">
        <f t="shared" si="6"/>
        <v>0</v>
      </c>
      <c r="AA25" s="26">
        <f t="shared" si="6"/>
        <v>0</v>
      </c>
      <c r="AB25" s="23">
        <f t="shared" si="6"/>
        <v>0</v>
      </c>
      <c r="AC25" s="23">
        <f t="shared" si="6"/>
        <v>0</v>
      </c>
      <c r="AD25" s="23">
        <f t="shared" si="6"/>
        <v>0</v>
      </c>
      <c r="AE25" s="27">
        <f t="shared" si="6"/>
        <v>0</v>
      </c>
      <c r="AF25" s="26">
        <f t="shared" si="1"/>
        <v>0</v>
      </c>
      <c r="AG25" s="23">
        <f t="shared" si="1"/>
        <v>0</v>
      </c>
      <c r="AH25" s="23">
        <f t="shared" si="1"/>
        <v>0</v>
      </c>
      <c r="AI25" s="23">
        <f t="shared" si="1"/>
        <v>0</v>
      </c>
      <c r="AJ25" s="27">
        <f t="shared" si="1"/>
        <v>0</v>
      </c>
      <c r="AK25" s="4"/>
      <c r="AL25" s="4"/>
    </row>
    <row r="26" spans="1:38">
      <c r="A26" s="28" t="s">
        <v>44</v>
      </c>
      <c r="B26" s="21">
        <v>0</v>
      </c>
      <c r="C26" s="22">
        <v>0</v>
      </c>
      <c r="D26" s="22">
        <v>0</v>
      </c>
      <c r="E26" s="22">
        <v>0</v>
      </c>
      <c r="F26" s="29">
        <v>0</v>
      </c>
      <c r="G26" s="21">
        <v>0</v>
      </c>
      <c r="H26" s="22">
        <v>0</v>
      </c>
      <c r="I26" s="22">
        <v>0</v>
      </c>
      <c r="J26" s="22">
        <v>0</v>
      </c>
      <c r="K26" s="29">
        <v>0</v>
      </c>
      <c r="L26" s="21">
        <v>0</v>
      </c>
      <c r="M26" s="22">
        <v>0</v>
      </c>
      <c r="N26" s="22">
        <v>0</v>
      </c>
      <c r="O26" s="22">
        <v>0</v>
      </c>
      <c r="P26" s="29">
        <v>0</v>
      </c>
      <c r="Q26" s="21">
        <v>0</v>
      </c>
      <c r="R26" s="22">
        <v>0</v>
      </c>
      <c r="S26" s="22">
        <v>0</v>
      </c>
      <c r="T26" s="22">
        <v>0</v>
      </c>
      <c r="U26" s="29">
        <v>0</v>
      </c>
      <c r="V26" s="21">
        <v>0</v>
      </c>
      <c r="W26" s="22">
        <v>0</v>
      </c>
      <c r="X26" s="22">
        <v>0</v>
      </c>
      <c r="Y26" s="22">
        <v>0</v>
      </c>
      <c r="Z26" s="29">
        <v>0</v>
      </c>
      <c r="AA26" s="21">
        <v>0</v>
      </c>
      <c r="AB26" s="22">
        <v>0</v>
      </c>
      <c r="AC26" s="22">
        <v>0</v>
      </c>
      <c r="AD26" s="22">
        <v>0</v>
      </c>
      <c r="AE26" s="29">
        <v>0</v>
      </c>
      <c r="AF26" s="26">
        <f t="shared" si="1"/>
        <v>0</v>
      </c>
      <c r="AG26" s="23">
        <f t="shared" si="1"/>
        <v>0</v>
      </c>
      <c r="AH26" s="23">
        <f t="shared" si="1"/>
        <v>0</v>
      </c>
      <c r="AI26" s="23">
        <f t="shared" si="1"/>
        <v>0</v>
      </c>
      <c r="AJ26" s="27">
        <f t="shared" si="1"/>
        <v>0</v>
      </c>
      <c r="AK26" s="4"/>
      <c r="AL26" s="4"/>
    </row>
    <row r="27" spans="1:38">
      <c r="A27" s="28" t="s">
        <v>45</v>
      </c>
      <c r="B27" s="21">
        <v>0</v>
      </c>
      <c r="C27" s="22">
        <v>0</v>
      </c>
      <c r="D27" s="22">
        <v>0</v>
      </c>
      <c r="E27" s="22">
        <v>0</v>
      </c>
      <c r="F27" s="29">
        <v>0</v>
      </c>
      <c r="G27" s="21">
        <v>0</v>
      </c>
      <c r="H27" s="22">
        <v>0</v>
      </c>
      <c r="I27" s="22">
        <v>0</v>
      </c>
      <c r="J27" s="22">
        <v>0</v>
      </c>
      <c r="K27" s="29">
        <v>0</v>
      </c>
      <c r="L27" s="21">
        <v>0</v>
      </c>
      <c r="M27" s="22">
        <v>0</v>
      </c>
      <c r="N27" s="22">
        <v>0</v>
      </c>
      <c r="O27" s="22">
        <v>0</v>
      </c>
      <c r="P27" s="29">
        <v>0</v>
      </c>
      <c r="Q27" s="21">
        <v>0</v>
      </c>
      <c r="R27" s="22">
        <v>0</v>
      </c>
      <c r="S27" s="22">
        <v>0</v>
      </c>
      <c r="T27" s="22">
        <v>0</v>
      </c>
      <c r="U27" s="29">
        <v>0</v>
      </c>
      <c r="V27" s="21">
        <v>0</v>
      </c>
      <c r="W27" s="22">
        <v>0</v>
      </c>
      <c r="X27" s="22">
        <v>0</v>
      </c>
      <c r="Y27" s="22">
        <v>0</v>
      </c>
      <c r="Z27" s="29">
        <v>0</v>
      </c>
      <c r="AA27" s="21">
        <v>0</v>
      </c>
      <c r="AB27" s="22">
        <v>0</v>
      </c>
      <c r="AC27" s="22">
        <v>0</v>
      </c>
      <c r="AD27" s="22">
        <v>0</v>
      </c>
      <c r="AE27" s="29">
        <v>0</v>
      </c>
      <c r="AF27" s="26">
        <f t="shared" si="1"/>
        <v>0</v>
      </c>
      <c r="AG27" s="23">
        <f t="shared" si="1"/>
        <v>0</v>
      </c>
      <c r="AH27" s="23">
        <f t="shared" si="1"/>
        <v>0</v>
      </c>
      <c r="AI27" s="23">
        <f t="shared" si="1"/>
        <v>0</v>
      </c>
      <c r="AJ27" s="27">
        <f t="shared" si="1"/>
        <v>0</v>
      </c>
      <c r="AK27" s="4"/>
      <c r="AL27" s="4"/>
    </row>
    <row r="28" spans="1:38" ht="15.75" thickBot="1">
      <c r="A28" s="28" t="s">
        <v>46</v>
      </c>
      <c r="B28" s="21">
        <v>0</v>
      </c>
      <c r="C28" s="22">
        <v>0</v>
      </c>
      <c r="D28" s="22">
        <v>0</v>
      </c>
      <c r="E28" s="22">
        <v>0</v>
      </c>
      <c r="F28" s="29">
        <v>0</v>
      </c>
      <c r="G28" s="21">
        <v>64400000</v>
      </c>
      <c r="H28" s="22">
        <v>64400000</v>
      </c>
      <c r="I28" s="22">
        <v>25996800</v>
      </c>
      <c r="J28" s="22">
        <v>25996800</v>
      </c>
      <c r="K28" s="29">
        <v>0</v>
      </c>
      <c r="L28" s="21">
        <v>0</v>
      </c>
      <c r="M28" s="22">
        <v>0</v>
      </c>
      <c r="N28" s="22">
        <v>0</v>
      </c>
      <c r="O28" s="22">
        <v>0</v>
      </c>
      <c r="P28" s="29">
        <v>0</v>
      </c>
      <c r="Q28" s="21">
        <v>0</v>
      </c>
      <c r="R28" s="22">
        <v>0</v>
      </c>
      <c r="S28" s="22">
        <v>0</v>
      </c>
      <c r="T28" s="22">
        <v>0</v>
      </c>
      <c r="U28" s="29">
        <v>0</v>
      </c>
      <c r="V28" s="21">
        <v>0</v>
      </c>
      <c r="W28" s="22">
        <v>0</v>
      </c>
      <c r="X28" s="22">
        <v>0</v>
      </c>
      <c r="Y28" s="22">
        <v>0</v>
      </c>
      <c r="Z28" s="29">
        <v>0</v>
      </c>
      <c r="AA28" s="21">
        <v>0</v>
      </c>
      <c r="AB28" s="22">
        <v>0</v>
      </c>
      <c r="AC28" s="22">
        <v>0</v>
      </c>
      <c r="AD28" s="22">
        <v>0</v>
      </c>
      <c r="AE28" s="29">
        <v>0</v>
      </c>
      <c r="AF28" s="26">
        <f t="shared" si="1"/>
        <v>64400000</v>
      </c>
      <c r="AG28" s="23">
        <f t="shared" si="1"/>
        <v>64400000</v>
      </c>
      <c r="AH28" s="23">
        <f t="shared" si="1"/>
        <v>25996800</v>
      </c>
      <c r="AI28" s="23">
        <f t="shared" si="1"/>
        <v>25996800</v>
      </c>
      <c r="AJ28" s="27">
        <f t="shared" si="1"/>
        <v>0</v>
      </c>
      <c r="AK28" s="4"/>
      <c r="AL28" s="4"/>
    </row>
    <row r="29" spans="1:38" ht="15.75" thickBot="1">
      <c r="A29" s="14" t="s">
        <v>47</v>
      </c>
      <c r="B29" s="30">
        <f t="shared" ref="B29:AE29" si="7">SUM(B30+B31+B37)</f>
        <v>521027000</v>
      </c>
      <c r="C29" s="31">
        <f t="shared" si="7"/>
        <v>1015992379</v>
      </c>
      <c r="D29" s="31">
        <f t="shared" si="7"/>
        <v>644751858</v>
      </c>
      <c r="E29" s="31">
        <f t="shared" si="7"/>
        <v>643640109</v>
      </c>
      <c r="F29" s="32">
        <f t="shared" si="7"/>
        <v>0</v>
      </c>
      <c r="G29" s="30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2">
        <f t="shared" si="7"/>
        <v>0</v>
      </c>
      <c r="L29" s="30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2">
        <f t="shared" si="7"/>
        <v>0</v>
      </c>
      <c r="Q29" s="30">
        <f t="shared" si="7"/>
        <v>0</v>
      </c>
      <c r="R29" s="31">
        <f t="shared" si="7"/>
        <v>0</v>
      </c>
      <c r="S29" s="31">
        <f t="shared" si="7"/>
        <v>0</v>
      </c>
      <c r="T29" s="31">
        <f t="shared" si="7"/>
        <v>0</v>
      </c>
      <c r="U29" s="32">
        <f t="shared" si="7"/>
        <v>0</v>
      </c>
      <c r="V29" s="30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2">
        <f t="shared" si="7"/>
        <v>0</v>
      </c>
      <c r="AA29" s="30">
        <f t="shared" si="7"/>
        <v>0</v>
      </c>
      <c r="AB29" s="31">
        <f t="shared" si="7"/>
        <v>0</v>
      </c>
      <c r="AC29" s="31">
        <f t="shared" si="7"/>
        <v>0</v>
      </c>
      <c r="AD29" s="31">
        <f t="shared" si="7"/>
        <v>0</v>
      </c>
      <c r="AE29" s="32">
        <f t="shared" si="7"/>
        <v>0</v>
      </c>
      <c r="AF29" s="30">
        <f t="shared" si="1"/>
        <v>521027000</v>
      </c>
      <c r="AG29" s="31">
        <f t="shared" si="1"/>
        <v>1015992379</v>
      </c>
      <c r="AH29" s="31">
        <f t="shared" si="1"/>
        <v>644751858</v>
      </c>
      <c r="AI29" s="31">
        <f t="shared" si="1"/>
        <v>643640109</v>
      </c>
      <c r="AJ29" s="32">
        <f t="shared" si="1"/>
        <v>0</v>
      </c>
      <c r="AK29" s="4"/>
      <c r="AL29" s="4"/>
    </row>
    <row r="30" spans="1:38">
      <c r="A30" s="20" t="s">
        <v>48</v>
      </c>
      <c r="B30" s="33">
        <v>124645000</v>
      </c>
      <c r="C30" s="34">
        <v>202145000</v>
      </c>
      <c r="D30" s="34">
        <v>129441644</v>
      </c>
      <c r="E30" s="34">
        <v>128329895</v>
      </c>
      <c r="F30" s="29">
        <v>0</v>
      </c>
      <c r="G30" s="33">
        <v>0</v>
      </c>
      <c r="H30" s="34">
        <v>0</v>
      </c>
      <c r="I30" s="34">
        <v>0</v>
      </c>
      <c r="J30" s="34">
        <v>0</v>
      </c>
      <c r="K30" s="29">
        <v>0</v>
      </c>
      <c r="L30" s="21">
        <v>0</v>
      </c>
      <c r="M30" s="22">
        <v>0</v>
      </c>
      <c r="N30" s="22">
        <v>0</v>
      </c>
      <c r="O30" s="22">
        <v>0</v>
      </c>
      <c r="P30" s="29">
        <v>0</v>
      </c>
      <c r="Q30" s="21">
        <v>0</v>
      </c>
      <c r="R30" s="22">
        <v>0</v>
      </c>
      <c r="S30" s="22">
        <v>0</v>
      </c>
      <c r="T30" s="22">
        <v>0</v>
      </c>
      <c r="U30" s="29">
        <v>0</v>
      </c>
      <c r="V30" s="21">
        <v>0</v>
      </c>
      <c r="W30" s="22">
        <v>0</v>
      </c>
      <c r="X30" s="22">
        <v>0</v>
      </c>
      <c r="Y30" s="22">
        <v>0</v>
      </c>
      <c r="Z30" s="29">
        <v>0</v>
      </c>
      <c r="AA30" s="21">
        <v>0</v>
      </c>
      <c r="AB30" s="22">
        <v>0</v>
      </c>
      <c r="AC30" s="22">
        <v>0</v>
      </c>
      <c r="AD30" s="22">
        <v>0</v>
      </c>
      <c r="AE30" s="29">
        <v>0</v>
      </c>
      <c r="AF30" s="21">
        <f t="shared" si="1"/>
        <v>124645000</v>
      </c>
      <c r="AG30" s="22">
        <f t="shared" si="1"/>
        <v>202145000</v>
      </c>
      <c r="AH30" s="22">
        <f t="shared" si="1"/>
        <v>129441644</v>
      </c>
      <c r="AI30" s="22">
        <f t="shared" si="1"/>
        <v>128329895</v>
      </c>
      <c r="AJ30" s="29">
        <f t="shared" si="1"/>
        <v>0</v>
      </c>
      <c r="AK30" s="4"/>
      <c r="AL30" s="4"/>
    </row>
    <row r="31" spans="1:38">
      <c r="A31" s="20" t="s">
        <v>49</v>
      </c>
      <c r="B31" s="21">
        <f>+B32+B33+B36</f>
        <v>396382000</v>
      </c>
      <c r="C31" s="22">
        <f>+C32+C33+C36</f>
        <v>813847379</v>
      </c>
      <c r="D31" s="23">
        <f>+D32+D33+D36</f>
        <v>515310214</v>
      </c>
      <c r="E31" s="23">
        <f>+E32+E33+E36</f>
        <v>515310214</v>
      </c>
      <c r="F31" s="27">
        <f>+F32+F33+F36</f>
        <v>0</v>
      </c>
      <c r="G31" s="21">
        <f>G32+G33+G36</f>
        <v>0</v>
      </c>
      <c r="H31" s="22">
        <f>H32+H33+H36</f>
        <v>0</v>
      </c>
      <c r="I31" s="22">
        <f>I32+I33</f>
        <v>0</v>
      </c>
      <c r="J31" s="22">
        <f>J32+J33</f>
        <v>0</v>
      </c>
      <c r="K31" s="27">
        <f t="shared" ref="K31:AE31" si="8">+K32+K33+K36</f>
        <v>0</v>
      </c>
      <c r="L31" s="26">
        <f t="shared" si="8"/>
        <v>0</v>
      </c>
      <c r="M31" s="23">
        <f t="shared" si="8"/>
        <v>0</v>
      </c>
      <c r="N31" s="23">
        <f t="shared" si="8"/>
        <v>0</v>
      </c>
      <c r="O31" s="23">
        <f t="shared" si="8"/>
        <v>0</v>
      </c>
      <c r="P31" s="27">
        <f t="shared" si="8"/>
        <v>0</v>
      </c>
      <c r="Q31" s="26">
        <f t="shared" si="8"/>
        <v>0</v>
      </c>
      <c r="R31" s="23">
        <f t="shared" si="8"/>
        <v>0</v>
      </c>
      <c r="S31" s="23">
        <f t="shared" si="8"/>
        <v>0</v>
      </c>
      <c r="T31" s="23">
        <f t="shared" si="8"/>
        <v>0</v>
      </c>
      <c r="U31" s="27">
        <f t="shared" si="8"/>
        <v>0</v>
      </c>
      <c r="V31" s="26">
        <f t="shared" si="8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Z31" s="27">
        <f t="shared" si="8"/>
        <v>0</v>
      </c>
      <c r="AA31" s="26">
        <f t="shared" si="8"/>
        <v>0</v>
      </c>
      <c r="AB31" s="23">
        <f t="shared" si="8"/>
        <v>0</v>
      </c>
      <c r="AC31" s="23">
        <f t="shared" si="8"/>
        <v>0</v>
      </c>
      <c r="AD31" s="23">
        <f t="shared" si="8"/>
        <v>0</v>
      </c>
      <c r="AE31" s="27">
        <f t="shared" si="8"/>
        <v>0</v>
      </c>
      <c r="AF31" s="21">
        <f t="shared" si="1"/>
        <v>396382000</v>
      </c>
      <c r="AG31" s="22">
        <f t="shared" si="1"/>
        <v>813847379</v>
      </c>
      <c r="AH31" s="22">
        <f t="shared" si="1"/>
        <v>515310214</v>
      </c>
      <c r="AI31" s="22">
        <f t="shared" si="1"/>
        <v>515310214</v>
      </c>
      <c r="AJ31" s="29">
        <f t="shared" si="1"/>
        <v>0</v>
      </c>
      <c r="AK31" s="4"/>
      <c r="AL31" s="4"/>
    </row>
    <row r="32" spans="1:38">
      <c r="A32" s="28" t="s">
        <v>42</v>
      </c>
      <c r="B32" s="21">
        <v>0</v>
      </c>
      <c r="C32" s="22">
        <v>0</v>
      </c>
      <c r="D32" s="22">
        <v>0</v>
      </c>
      <c r="E32" s="22">
        <v>0</v>
      </c>
      <c r="F32" s="29">
        <v>0</v>
      </c>
      <c r="G32" s="21">
        <v>0</v>
      </c>
      <c r="H32" s="22">
        <v>0</v>
      </c>
      <c r="I32" s="22">
        <v>0</v>
      </c>
      <c r="J32" s="22">
        <v>0</v>
      </c>
      <c r="K32" s="29">
        <v>0</v>
      </c>
      <c r="L32" s="21">
        <v>0</v>
      </c>
      <c r="M32" s="22">
        <v>0</v>
      </c>
      <c r="N32" s="22">
        <v>0</v>
      </c>
      <c r="O32" s="22">
        <v>0</v>
      </c>
      <c r="P32" s="29">
        <v>0</v>
      </c>
      <c r="Q32" s="21">
        <v>0</v>
      </c>
      <c r="R32" s="22">
        <v>0</v>
      </c>
      <c r="S32" s="22">
        <v>0</v>
      </c>
      <c r="T32" s="22">
        <v>0</v>
      </c>
      <c r="U32" s="29">
        <v>0</v>
      </c>
      <c r="V32" s="21">
        <v>0</v>
      </c>
      <c r="W32" s="22">
        <v>0</v>
      </c>
      <c r="X32" s="22">
        <v>0</v>
      </c>
      <c r="Y32" s="22">
        <v>0</v>
      </c>
      <c r="Z32" s="29">
        <v>0</v>
      </c>
      <c r="AA32" s="21">
        <v>0</v>
      </c>
      <c r="AB32" s="22">
        <v>0</v>
      </c>
      <c r="AC32" s="22">
        <v>0</v>
      </c>
      <c r="AD32" s="22">
        <v>0</v>
      </c>
      <c r="AE32" s="29">
        <v>0</v>
      </c>
      <c r="AF32" s="21">
        <f t="shared" si="1"/>
        <v>0</v>
      </c>
      <c r="AG32" s="22">
        <f t="shared" si="1"/>
        <v>0</v>
      </c>
      <c r="AH32" s="22">
        <f t="shared" si="1"/>
        <v>0</v>
      </c>
      <c r="AI32" s="22">
        <f t="shared" si="1"/>
        <v>0</v>
      </c>
      <c r="AJ32" s="29">
        <f t="shared" si="1"/>
        <v>0</v>
      </c>
      <c r="AK32" s="4"/>
      <c r="AL32" s="4"/>
    </row>
    <row r="33" spans="1:38">
      <c r="A33" s="28" t="s">
        <v>43</v>
      </c>
      <c r="B33" s="21">
        <f>+B34+B35</f>
        <v>396382000</v>
      </c>
      <c r="C33" s="22">
        <f>+C34+C35</f>
        <v>813847379</v>
      </c>
      <c r="D33" s="23">
        <f>+D34+D35</f>
        <v>515310214</v>
      </c>
      <c r="E33" s="23">
        <f>+E34+E35</f>
        <v>515310214</v>
      </c>
      <c r="F33" s="27">
        <f>+F34+F35</f>
        <v>0</v>
      </c>
      <c r="G33" s="26">
        <v>0</v>
      </c>
      <c r="H33" s="23">
        <v>0</v>
      </c>
      <c r="I33" s="22">
        <v>0</v>
      </c>
      <c r="J33" s="23">
        <f t="shared" ref="J33:AE33" si="9">+J34+J35</f>
        <v>0</v>
      </c>
      <c r="K33" s="27">
        <f t="shared" si="9"/>
        <v>0</v>
      </c>
      <c r="L33" s="26">
        <f t="shared" si="9"/>
        <v>0</v>
      </c>
      <c r="M33" s="23">
        <f t="shared" si="9"/>
        <v>0</v>
      </c>
      <c r="N33" s="23">
        <f t="shared" si="9"/>
        <v>0</v>
      </c>
      <c r="O33" s="23">
        <f t="shared" si="9"/>
        <v>0</v>
      </c>
      <c r="P33" s="27">
        <f t="shared" si="9"/>
        <v>0</v>
      </c>
      <c r="Q33" s="26">
        <f t="shared" si="9"/>
        <v>0</v>
      </c>
      <c r="R33" s="23">
        <f t="shared" si="9"/>
        <v>0</v>
      </c>
      <c r="S33" s="23">
        <f t="shared" si="9"/>
        <v>0</v>
      </c>
      <c r="T33" s="23">
        <f t="shared" si="9"/>
        <v>0</v>
      </c>
      <c r="U33" s="27">
        <f t="shared" si="9"/>
        <v>0</v>
      </c>
      <c r="V33" s="26">
        <f t="shared" si="9"/>
        <v>0</v>
      </c>
      <c r="W33" s="23">
        <f t="shared" si="9"/>
        <v>0</v>
      </c>
      <c r="X33" s="23">
        <f t="shared" si="9"/>
        <v>0</v>
      </c>
      <c r="Y33" s="23">
        <f t="shared" si="9"/>
        <v>0</v>
      </c>
      <c r="Z33" s="27">
        <f t="shared" si="9"/>
        <v>0</v>
      </c>
      <c r="AA33" s="26">
        <f t="shared" si="9"/>
        <v>0</v>
      </c>
      <c r="AB33" s="23">
        <f t="shared" si="9"/>
        <v>0</v>
      </c>
      <c r="AC33" s="23">
        <f t="shared" si="9"/>
        <v>0</v>
      </c>
      <c r="AD33" s="23">
        <f t="shared" si="9"/>
        <v>0</v>
      </c>
      <c r="AE33" s="27">
        <f t="shared" si="9"/>
        <v>0</v>
      </c>
      <c r="AF33" s="21">
        <f t="shared" si="1"/>
        <v>396382000</v>
      </c>
      <c r="AG33" s="22">
        <f t="shared" si="1"/>
        <v>813847379</v>
      </c>
      <c r="AH33" s="22">
        <f t="shared" si="1"/>
        <v>515310214</v>
      </c>
      <c r="AI33" s="22">
        <f t="shared" si="1"/>
        <v>515310214</v>
      </c>
      <c r="AJ33" s="29">
        <f t="shared" si="1"/>
        <v>0</v>
      </c>
      <c r="AK33" s="4"/>
      <c r="AL33" s="4"/>
    </row>
    <row r="34" spans="1:38">
      <c r="A34" s="28" t="s">
        <v>44</v>
      </c>
      <c r="B34" s="21">
        <v>0</v>
      </c>
      <c r="C34" s="22">
        <v>0</v>
      </c>
      <c r="D34" s="23">
        <v>0</v>
      </c>
      <c r="E34" s="23">
        <v>0</v>
      </c>
      <c r="F34" s="27">
        <v>0</v>
      </c>
      <c r="G34" s="26">
        <v>0</v>
      </c>
      <c r="H34" s="23">
        <v>0</v>
      </c>
      <c r="I34" s="22">
        <v>0</v>
      </c>
      <c r="J34" s="23">
        <v>0</v>
      </c>
      <c r="K34" s="27">
        <v>0</v>
      </c>
      <c r="L34" s="26">
        <v>0</v>
      </c>
      <c r="M34" s="23">
        <v>0</v>
      </c>
      <c r="N34" s="23">
        <v>0</v>
      </c>
      <c r="O34" s="23">
        <v>0</v>
      </c>
      <c r="P34" s="27">
        <v>0</v>
      </c>
      <c r="Q34" s="26">
        <v>0</v>
      </c>
      <c r="R34" s="23">
        <v>0</v>
      </c>
      <c r="S34" s="23">
        <v>0</v>
      </c>
      <c r="T34" s="23">
        <v>0</v>
      </c>
      <c r="U34" s="27">
        <v>0</v>
      </c>
      <c r="V34" s="21">
        <v>0</v>
      </c>
      <c r="W34" s="22">
        <v>0</v>
      </c>
      <c r="X34" s="22">
        <v>0</v>
      </c>
      <c r="Y34" s="22">
        <v>0</v>
      </c>
      <c r="Z34" s="29">
        <v>0</v>
      </c>
      <c r="AA34" s="21">
        <v>0</v>
      </c>
      <c r="AB34" s="22">
        <v>0</v>
      </c>
      <c r="AC34" s="22">
        <v>0</v>
      </c>
      <c r="AD34" s="22">
        <v>0</v>
      </c>
      <c r="AE34" s="29">
        <v>0</v>
      </c>
      <c r="AF34" s="21">
        <f t="shared" si="1"/>
        <v>0</v>
      </c>
      <c r="AG34" s="22">
        <f t="shared" si="1"/>
        <v>0</v>
      </c>
      <c r="AH34" s="22">
        <f t="shared" si="1"/>
        <v>0</v>
      </c>
      <c r="AI34" s="22">
        <f t="shared" si="1"/>
        <v>0</v>
      </c>
      <c r="AJ34" s="29">
        <f t="shared" si="1"/>
        <v>0</v>
      </c>
      <c r="AK34" s="4"/>
      <c r="AL34" s="4"/>
    </row>
    <row r="35" spans="1:38">
      <c r="A35" s="28" t="s">
        <v>45</v>
      </c>
      <c r="B35" s="21">
        <v>396382000</v>
      </c>
      <c r="C35" s="22">
        <f>190825361+623022018</f>
        <v>813847379</v>
      </c>
      <c r="D35" s="22">
        <f>190825361+324484853</f>
        <v>515310214</v>
      </c>
      <c r="E35" s="22">
        <f>190825361+324484853</f>
        <v>515310214</v>
      </c>
      <c r="F35" s="29">
        <v>0</v>
      </c>
      <c r="G35" s="21">
        <v>0</v>
      </c>
      <c r="H35" s="22">
        <v>0</v>
      </c>
      <c r="I35" s="22">
        <v>0</v>
      </c>
      <c r="J35" s="22">
        <v>0</v>
      </c>
      <c r="K35" s="29">
        <v>0</v>
      </c>
      <c r="L35" s="21">
        <v>0</v>
      </c>
      <c r="M35" s="22">
        <v>0</v>
      </c>
      <c r="N35" s="22">
        <v>0</v>
      </c>
      <c r="O35" s="22">
        <v>0</v>
      </c>
      <c r="P35" s="29">
        <v>0</v>
      </c>
      <c r="Q35" s="21">
        <v>0</v>
      </c>
      <c r="R35" s="22">
        <v>0</v>
      </c>
      <c r="S35" s="22">
        <v>0</v>
      </c>
      <c r="T35" s="22">
        <v>0</v>
      </c>
      <c r="U35" s="29">
        <v>0</v>
      </c>
      <c r="V35" s="21">
        <v>0</v>
      </c>
      <c r="W35" s="22">
        <v>0</v>
      </c>
      <c r="X35" s="22">
        <v>0</v>
      </c>
      <c r="Y35" s="22">
        <v>0</v>
      </c>
      <c r="Z35" s="29">
        <v>0</v>
      </c>
      <c r="AA35" s="21">
        <v>0</v>
      </c>
      <c r="AB35" s="22">
        <v>0</v>
      </c>
      <c r="AC35" s="22">
        <v>0</v>
      </c>
      <c r="AD35" s="22">
        <v>0</v>
      </c>
      <c r="AE35" s="29">
        <v>0</v>
      </c>
      <c r="AF35" s="21">
        <f t="shared" si="1"/>
        <v>396382000</v>
      </c>
      <c r="AG35" s="22">
        <f t="shared" si="1"/>
        <v>813847379</v>
      </c>
      <c r="AH35" s="22">
        <f t="shared" si="1"/>
        <v>515310214</v>
      </c>
      <c r="AI35" s="22">
        <f t="shared" si="1"/>
        <v>515310214</v>
      </c>
      <c r="AJ35" s="29">
        <f t="shared" si="1"/>
        <v>0</v>
      </c>
      <c r="AK35" s="4"/>
      <c r="AL35" s="4"/>
    </row>
    <row r="36" spans="1:38">
      <c r="A36" s="28" t="s">
        <v>46</v>
      </c>
      <c r="B36" s="21">
        <v>0</v>
      </c>
      <c r="C36" s="22">
        <v>0</v>
      </c>
      <c r="D36" s="22">
        <v>0</v>
      </c>
      <c r="E36" s="22">
        <v>0</v>
      </c>
      <c r="F36" s="29">
        <v>0</v>
      </c>
      <c r="G36" s="21">
        <v>0</v>
      </c>
      <c r="H36" s="22">
        <v>0</v>
      </c>
      <c r="I36" s="22">
        <v>0</v>
      </c>
      <c r="J36" s="22">
        <v>0</v>
      </c>
      <c r="K36" s="29">
        <v>0</v>
      </c>
      <c r="L36" s="21">
        <v>0</v>
      </c>
      <c r="M36" s="22">
        <v>0</v>
      </c>
      <c r="N36" s="22">
        <v>0</v>
      </c>
      <c r="O36" s="22">
        <v>0</v>
      </c>
      <c r="P36" s="29">
        <v>0</v>
      </c>
      <c r="Q36" s="21">
        <v>0</v>
      </c>
      <c r="R36" s="22">
        <v>0</v>
      </c>
      <c r="S36" s="22">
        <v>0</v>
      </c>
      <c r="T36" s="22">
        <v>0</v>
      </c>
      <c r="U36" s="29">
        <v>0</v>
      </c>
      <c r="V36" s="21">
        <v>0</v>
      </c>
      <c r="W36" s="22">
        <v>0</v>
      </c>
      <c r="X36" s="22">
        <v>0</v>
      </c>
      <c r="Y36" s="22">
        <v>0</v>
      </c>
      <c r="Z36" s="29">
        <v>0</v>
      </c>
      <c r="AA36" s="21">
        <v>0</v>
      </c>
      <c r="AB36" s="22">
        <v>0</v>
      </c>
      <c r="AC36" s="22">
        <v>0</v>
      </c>
      <c r="AD36" s="22">
        <v>0</v>
      </c>
      <c r="AE36" s="29">
        <v>0</v>
      </c>
      <c r="AF36" s="21">
        <f t="shared" si="1"/>
        <v>0</v>
      </c>
      <c r="AG36" s="22">
        <f t="shared" si="1"/>
        <v>0</v>
      </c>
      <c r="AH36" s="22">
        <f t="shared" si="1"/>
        <v>0</v>
      </c>
      <c r="AI36" s="22">
        <f t="shared" si="1"/>
        <v>0</v>
      </c>
      <c r="AJ36" s="29">
        <f t="shared" si="1"/>
        <v>0</v>
      </c>
      <c r="AK36" s="4"/>
      <c r="AL36" s="4"/>
    </row>
    <row r="37" spans="1:38" ht="15.75" thickBot="1">
      <c r="A37" s="20" t="s">
        <v>50</v>
      </c>
      <c r="B37" s="21">
        <v>0</v>
      </c>
      <c r="C37" s="22">
        <v>0</v>
      </c>
      <c r="D37" s="22">
        <v>0</v>
      </c>
      <c r="E37" s="22">
        <v>0</v>
      </c>
      <c r="F37" s="29">
        <v>0</v>
      </c>
      <c r="G37" s="21">
        <v>0</v>
      </c>
      <c r="H37" s="22">
        <v>0</v>
      </c>
      <c r="I37" s="22">
        <v>0</v>
      </c>
      <c r="J37" s="22">
        <v>0</v>
      </c>
      <c r="K37" s="29">
        <v>0</v>
      </c>
      <c r="L37" s="21">
        <v>0</v>
      </c>
      <c r="M37" s="22">
        <v>0</v>
      </c>
      <c r="N37" s="22">
        <v>0</v>
      </c>
      <c r="O37" s="22">
        <v>0</v>
      </c>
      <c r="P37" s="29">
        <v>0</v>
      </c>
      <c r="Q37" s="21">
        <v>0</v>
      </c>
      <c r="R37" s="22">
        <v>0</v>
      </c>
      <c r="S37" s="22">
        <v>0</v>
      </c>
      <c r="T37" s="22">
        <v>0</v>
      </c>
      <c r="U37" s="29">
        <v>0</v>
      </c>
      <c r="V37" s="21">
        <v>0</v>
      </c>
      <c r="W37" s="22">
        <v>0</v>
      </c>
      <c r="X37" s="22">
        <v>0</v>
      </c>
      <c r="Y37" s="22">
        <v>0</v>
      </c>
      <c r="Z37" s="29">
        <v>0</v>
      </c>
      <c r="AA37" s="21">
        <v>0</v>
      </c>
      <c r="AB37" s="22">
        <v>0</v>
      </c>
      <c r="AC37" s="22">
        <v>0</v>
      </c>
      <c r="AD37" s="22">
        <v>0</v>
      </c>
      <c r="AE37" s="29">
        <v>0</v>
      </c>
      <c r="AF37" s="21">
        <f t="shared" si="1"/>
        <v>0</v>
      </c>
      <c r="AG37" s="22">
        <f t="shared" si="1"/>
        <v>0</v>
      </c>
      <c r="AH37" s="22">
        <f t="shared" si="1"/>
        <v>0</v>
      </c>
      <c r="AI37" s="22">
        <f t="shared" si="1"/>
        <v>0</v>
      </c>
      <c r="AJ37" s="29">
        <f t="shared" si="1"/>
        <v>0</v>
      </c>
      <c r="AK37" s="4"/>
      <c r="AL37" s="4"/>
    </row>
    <row r="38" spans="1:38" ht="15.75" thickBot="1">
      <c r="A38" s="14" t="s">
        <v>51</v>
      </c>
      <c r="B38" s="19">
        <f>+B16+B29</f>
        <v>545568000</v>
      </c>
      <c r="C38" s="17">
        <f t="shared" ref="C38:K38" si="10">+C16+C29</f>
        <v>1040533379</v>
      </c>
      <c r="D38" s="17">
        <f t="shared" si="10"/>
        <v>650886433</v>
      </c>
      <c r="E38" s="17">
        <f>+E16+E29</f>
        <v>649200228</v>
      </c>
      <c r="F38" s="18">
        <f t="shared" si="10"/>
        <v>0</v>
      </c>
      <c r="G38" s="19">
        <f t="shared" si="10"/>
        <v>64400000</v>
      </c>
      <c r="H38" s="17">
        <f t="shared" si="10"/>
        <v>64400000</v>
      </c>
      <c r="I38" s="17">
        <f t="shared" si="10"/>
        <v>25996800</v>
      </c>
      <c r="J38" s="17">
        <f t="shared" si="10"/>
        <v>25996800</v>
      </c>
      <c r="K38" s="18">
        <f t="shared" si="10"/>
        <v>0</v>
      </c>
      <c r="L38" s="19">
        <v>0</v>
      </c>
      <c r="M38" s="17">
        <v>0</v>
      </c>
      <c r="N38" s="17">
        <f>+N16+N29</f>
        <v>0</v>
      </c>
      <c r="O38" s="17">
        <f>+O16+O29</f>
        <v>0</v>
      </c>
      <c r="P38" s="18">
        <f>+P16+P29</f>
        <v>0</v>
      </c>
      <c r="Q38" s="19">
        <v>0</v>
      </c>
      <c r="R38" s="17">
        <v>0</v>
      </c>
      <c r="S38" s="17">
        <f t="shared" ref="S38:AE38" si="11">+S16+S29</f>
        <v>0</v>
      </c>
      <c r="T38" s="17">
        <f t="shared" si="11"/>
        <v>0</v>
      </c>
      <c r="U38" s="18">
        <f t="shared" si="11"/>
        <v>0</v>
      </c>
      <c r="V38" s="19">
        <f t="shared" si="11"/>
        <v>0</v>
      </c>
      <c r="W38" s="17">
        <f t="shared" si="11"/>
        <v>0</v>
      </c>
      <c r="X38" s="17">
        <f t="shared" si="11"/>
        <v>0</v>
      </c>
      <c r="Y38" s="17">
        <f t="shared" si="11"/>
        <v>0</v>
      </c>
      <c r="Z38" s="18">
        <f t="shared" si="11"/>
        <v>0</v>
      </c>
      <c r="AA38" s="19">
        <f t="shared" si="11"/>
        <v>0</v>
      </c>
      <c r="AB38" s="17">
        <f t="shared" si="11"/>
        <v>0</v>
      </c>
      <c r="AC38" s="17">
        <f t="shared" si="11"/>
        <v>0</v>
      </c>
      <c r="AD38" s="17">
        <f t="shared" si="11"/>
        <v>0</v>
      </c>
      <c r="AE38" s="18">
        <f t="shared" si="11"/>
        <v>0</v>
      </c>
      <c r="AF38" s="35">
        <f t="shared" si="1"/>
        <v>609968000</v>
      </c>
      <c r="AG38" s="24">
        <f t="shared" si="1"/>
        <v>1104933379</v>
      </c>
      <c r="AH38" s="24">
        <f t="shared" si="1"/>
        <v>676883233</v>
      </c>
      <c r="AI38" s="24">
        <f t="shared" si="1"/>
        <v>675197028</v>
      </c>
      <c r="AJ38" s="25">
        <f t="shared" si="1"/>
        <v>0</v>
      </c>
      <c r="AK38" s="4"/>
      <c r="AL38" s="4"/>
    </row>
    <row r="39" spans="1:38" ht="15.75" thickBot="1">
      <c r="A39" s="14" t="s">
        <v>52</v>
      </c>
      <c r="B39" s="19">
        <f t="shared" ref="B39:K39" si="12">+B38-B21</f>
        <v>545568000</v>
      </c>
      <c r="C39" s="17">
        <f t="shared" si="12"/>
        <v>1040533379</v>
      </c>
      <c r="D39" s="17">
        <f t="shared" si="12"/>
        <v>650886433</v>
      </c>
      <c r="E39" s="17">
        <f t="shared" si="12"/>
        <v>649200228</v>
      </c>
      <c r="F39" s="18">
        <f t="shared" si="12"/>
        <v>0</v>
      </c>
      <c r="G39" s="19">
        <f t="shared" si="12"/>
        <v>64400000</v>
      </c>
      <c r="H39" s="17">
        <f t="shared" si="12"/>
        <v>64400000</v>
      </c>
      <c r="I39" s="17">
        <f t="shared" si="12"/>
        <v>25996800</v>
      </c>
      <c r="J39" s="17">
        <f t="shared" si="12"/>
        <v>25996800</v>
      </c>
      <c r="K39" s="27">
        <f t="shared" si="12"/>
        <v>0</v>
      </c>
      <c r="L39" s="19">
        <v>0</v>
      </c>
      <c r="M39" s="17">
        <v>0</v>
      </c>
      <c r="N39" s="17">
        <f>+N38-N21</f>
        <v>0</v>
      </c>
      <c r="O39" s="17">
        <f>+O38-O21</f>
        <v>0</v>
      </c>
      <c r="P39" s="18">
        <f>+P38-P21</f>
        <v>0</v>
      </c>
      <c r="Q39" s="19">
        <v>0</v>
      </c>
      <c r="R39" s="17">
        <v>0</v>
      </c>
      <c r="S39" s="17">
        <f t="shared" ref="S39:AE39" si="13">+S38-S21</f>
        <v>0</v>
      </c>
      <c r="T39" s="17">
        <f t="shared" si="13"/>
        <v>0</v>
      </c>
      <c r="U39" s="18">
        <f t="shared" si="13"/>
        <v>0</v>
      </c>
      <c r="V39" s="19">
        <f t="shared" si="13"/>
        <v>0</v>
      </c>
      <c r="W39" s="17">
        <f t="shared" si="13"/>
        <v>0</v>
      </c>
      <c r="X39" s="17">
        <f t="shared" si="13"/>
        <v>0</v>
      </c>
      <c r="Y39" s="17">
        <f t="shared" si="13"/>
        <v>0</v>
      </c>
      <c r="Z39" s="18">
        <f t="shared" si="13"/>
        <v>0</v>
      </c>
      <c r="AA39" s="19">
        <f t="shared" si="13"/>
        <v>0</v>
      </c>
      <c r="AB39" s="17">
        <f t="shared" si="13"/>
        <v>0</v>
      </c>
      <c r="AC39" s="17">
        <f t="shared" si="13"/>
        <v>0</v>
      </c>
      <c r="AD39" s="17">
        <f t="shared" si="13"/>
        <v>0</v>
      </c>
      <c r="AE39" s="18">
        <f t="shared" si="13"/>
        <v>0</v>
      </c>
      <c r="AF39" s="30">
        <f t="shared" si="1"/>
        <v>609968000</v>
      </c>
      <c r="AG39" s="31">
        <f t="shared" si="1"/>
        <v>1104933379</v>
      </c>
      <c r="AH39" s="31">
        <f t="shared" si="1"/>
        <v>676883233</v>
      </c>
      <c r="AI39" s="31">
        <f t="shared" si="1"/>
        <v>675197028</v>
      </c>
      <c r="AJ39" s="32">
        <f t="shared" si="1"/>
        <v>0</v>
      </c>
      <c r="AK39" s="4"/>
      <c r="AL39" s="4"/>
    </row>
    <row r="40" spans="1:38">
      <c r="A40" s="28" t="s">
        <v>53</v>
      </c>
      <c r="B40" s="35">
        <v>0</v>
      </c>
      <c r="C40" s="24">
        <v>0</v>
      </c>
      <c r="D40" s="24">
        <v>0</v>
      </c>
      <c r="E40" s="36"/>
      <c r="F40" s="37"/>
      <c r="G40" s="35">
        <v>0</v>
      </c>
      <c r="H40" s="24">
        <v>0</v>
      </c>
      <c r="I40" s="24">
        <v>0</v>
      </c>
      <c r="J40" s="36"/>
      <c r="K40" s="37"/>
      <c r="L40" s="35">
        <v>0</v>
      </c>
      <c r="M40" s="24">
        <v>0</v>
      </c>
      <c r="N40" s="24">
        <v>0</v>
      </c>
      <c r="O40" s="36"/>
      <c r="P40" s="37"/>
      <c r="Q40" s="35">
        <v>0</v>
      </c>
      <c r="R40" s="24">
        <v>0</v>
      </c>
      <c r="S40" s="24">
        <v>0</v>
      </c>
      <c r="T40" s="36"/>
      <c r="U40" s="37"/>
      <c r="V40" s="35">
        <v>0</v>
      </c>
      <c r="W40" s="24">
        <v>0</v>
      </c>
      <c r="X40" s="24">
        <v>0</v>
      </c>
      <c r="Y40" s="36"/>
      <c r="Z40" s="37"/>
      <c r="AA40" s="35">
        <v>0</v>
      </c>
      <c r="AB40" s="24">
        <v>0</v>
      </c>
      <c r="AC40" s="24">
        <v>0</v>
      </c>
      <c r="AD40" s="38"/>
      <c r="AE40" s="39"/>
      <c r="AF40" s="21">
        <f>+B40+G40+L40+V40+AA40</f>
        <v>0</v>
      </c>
      <c r="AG40" s="22">
        <f t="shared" si="1"/>
        <v>0</v>
      </c>
      <c r="AH40" s="22">
        <f t="shared" si="1"/>
        <v>0</v>
      </c>
      <c r="AI40" s="38"/>
      <c r="AJ40" s="39"/>
      <c r="AK40" s="4"/>
      <c r="AL40" s="4"/>
    </row>
    <row r="41" spans="1:38" ht="15.75" thickBot="1">
      <c r="A41" s="28" t="s">
        <v>54</v>
      </c>
      <c r="B41" s="26">
        <v>0</v>
      </c>
      <c r="C41" s="23">
        <v>0</v>
      </c>
      <c r="D41" s="23">
        <v>0</v>
      </c>
      <c r="E41" s="40">
        <v>0</v>
      </c>
      <c r="F41" s="41">
        <v>0</v>
      </c>
      <c r="G41" s="26">
        <v>0</v>
      </c>
      <c r="H41" s="23">
        <v>0</v>
      </c>
      <c r="I41" s="23">
        <v>0</v>
      </c>
      <c r="J41" s="40">
        <v>0</v>
      </c>
      <c r="K41" s="41">
        <v>0</v>
      </c>
      <c r="L41" s="26">
        <v>0</v>
      </c>
      <c r="M41" s="23">
        <v>0</v>
      </c>
      <c r="N41" s="23">
        <v>0</v>
      </c>
      <c r="O41" s="40">
        <v>0</v>
      </c>
      <c r="P41" s="41">
        <v>0</v>
      </c>
      <c r="Q41" s="26">
        <v>0</v>
      </c>
      <c r="R41" s="23">
        <v>0</v>
      </c>
      <c r="S41" s="23">
        <v>0</v>
      </c>
      <c r="T41" s="40">
        <v>0</v>
      </c>
      <c r="U41" s="41">
        <v>0</v>
      </c>
      <c r="V41" s="26">
        <v>0</v>
      </c>
      <c r="W41" s="23">
        <v>0</v>
      </c>
      <c r="X41" s="23">
        <v>0</v>
      </c>
      <c r="Y41" s="40">
        <v>0</v>
      </c>
      <c r="Z41" s="41">
        <v>0</v>
      </c>
      <c r="AA41" s="26">
        <v>0</v>
      </c>
      <c r="AB41" s="23">
        <v>0</v>
      </c>
      <c r="AC41" s="23">
        <v>0</v>
      </c>
      <c r="AD41" s="40"/>
      <c r="AE41" s="41"/>
      <c r="AF41" s="42">
        <f>+B41+G41+L41+V41+AA41</f>
        <v>0</v>
      </c>
      <c r="AG41" s="43">
        <f>+C41+H41+M41+W41+AB41</f>
        <v>0</v>
      </c>
      <c r="AH41" s="43">
        <f>+D41+I41+N41+X41+AC41</f>
        <v>0</v>
      </c>
      <c r="AI41" s="43">
        <f>+E41+J41+O41+Y41+AD41</f>
        <v>0</v>
      </c>
      <c r="AJ41" s="44">
        <f>+F41+K41+P41+Z41+AE41</f>
        <v>0</v>
      </c>
      <c r="AK41" s="4"/>
      <c r="AL41" s="4"/>
    </row>
    <row r="42" spans="1:38" ht="15.75" thickBot="1">
      <c r="A42" s="14" t="s">
        <v>55</v>
      </c>
      <c r="B42" s="15">
        <f>+B43+B44</f>
        <v>545568000</v>
      </c>
      <c r="C42" s="16">
        <f>+C43+C44</f>
        <v>1279812520</v>
      </c>
      <c r="D42" s="16">
        <f>+D43+D44</f>
        <v>1059562276</v>
      </c>
      <c r="E42" s="45"/>
      <c r="F42" s="46"/>
      <c r="G42" s="15">
        <f>+G43+G44</f>
        <v>64400000</v>
      </c>
      <c r="H42" s="16">
        <f>+H43+H44</f>
        <v>64400000</v>
      </c>
      <c r="I42" s="16">
        <f>+I43+I44</f>
        <v>25996800</v>
      </c>
      <c r="J42" s="45"/>
      <c r="K42" s="46"/>
      <c r="L42" s="15">
        <f>+L43+L44</f>
        <v>0</v>
      </c>
      <c r="M42" s="16">
        <f>+M43+M44</f>
        <v>0</v>
      </c>
      <c r="N42" s="16">
        <f>+N43+N44</f>
        <v>0</v>
      </c>
      <c r="O42" s="45"/>
      <c r="P42" s="46"/>
      <c r="Q42" s="15">
        <f>+Q43+Q44</f>
        <v>0</v>
      </c>
      <c r="R42" s="16">
        <f>+R43+R44</f>
        <v>0</v>
      </c>
      <c r="S42" s="16">
        <f>+S43+S44</f>
        <v>0</v>
      </c>
      <c r="T42" s="45"/>
      <c r="U42" s="46"/>
      <c r="V42" s="15">
        <f>+V43+V44</f>
        <v>0</v>
      </c>
      <c r="W42" s="16">
        <f>+W43+W44</f>
        <v>0</v>
      </c>
      <c r="X42" s="16">
        <f>+X43+X44</f>
        <v>0</v>
      </c>
      <c r="Y42" s="45"/>
      <c r="Z42" s="46"/>
      <c r="AA42" s="15">
        <f>+AA43+AA44</f>
        <v>0</v>
      </c>
      <c r="AB42" s="16">
        <f>+AB43+AB44</f>
        <v>0</v>
      </c>
      <c r="AC42" s="16">
        <f>+AC43+AC44</f>
        <v>0</v>
      </c>
      <c r="AD42" s="45"/>
      <c r="AE42" s="46"/>
      <c r="AF42" s="15">
        <f t="shared" ref="AF42:AH45" si="14">+B42+G42+L42+V42+AA42</f>
        <v>609968000</v>
      </c>
      <c r="AG42" s="16">
        <f t="shared" si="14"/>
        <v>1344212520</v>
      </c>
      <c r="AH42" s="16">
        <f t="shared" si="14"/>
        <v>1085559076</v>
      </c>
      <c r="AI42" s="45"/>
      <c r="AJ42" s="46"/>
      <c r="AK42" s="4"/>
      <c r="AL42" s="4"/>
    </row>
    <row r="43" spans="1:38">
      <c r="A43" s="28" t="s">
        <v>56</v>
      </c>
      <c r="B43" s="47">
        <f>149186000+396382000</f>
        <v>545568000</v>
      </c>
      <c r="C43" s="48">
        <f>226686000+699847191+353279329</f>
        <v>1279812520</v>
      </c>
      <c r="D43" s="48">
        <f>125864589+856268766+77428921</f>
        <v>1059562276</v>
      </c>
      <c r="E43" s="38"/>
      <c r="F43" s="39"/>
      <c r="G43" s="47">
        <v>64400000</v>
      </c>
      <c r="H43" s="48">
        <v>64400000</v>
      </c>
      <c r="I43" s="34">
        <v>25996800</v>
      </c>
      <c r="J43" s="38"/>
      <c r="K43" s="39"/>
      <c r="L43" s="49">
        <v>0</v>
      </c>
      <c r="M43" s="50">
        <v>0</v>
      </c>
      <c r="N43" s="50">
        <v>0</v>
      </c>
      <c r="O43" s="36"/>
      <c r="P43" s="37"/>
      <c r="Q43" s="49">
        <v>0</v>
      </c>
      <c r="R43" s="50">
        <v>0</v>
      </c>
      <c r="S43" s="50">
        <v>0</v>
      </c>
      <c r="T43" s="36"/>
      <c r="U43" s="37"/>
      <c r="V43" s="49">
        <v>0</v>
      </c>
      <c r="W43" s="50">
        <v>0</v>
      </c>
      <c r="X43" s="50">
        <v>0</v>
      </c>
      <c r="Y43" s="36"/>
      <c r="Z43" s="37"/>
      <c r="AA43" s="49">
        <v>0</v>
      </c>
      <c r="AB43" s="50">
        <v>0</v>
      </c>
      <c r="AC43" s="50">
        <v>0</v>
      </c>
      <c r="AD43" s="36"/>
      <c r="AE43" s="37"/>
      <c r="AF43" s="49">
        <f t="shared" si="14"/>
        <v>609968000</v>
      </c>
      <c r="AG43" s="50">
        <f t="shared" si="14"/>
        <v>1344212520</v>
      </c>
      <c r="AH43" s="50">
        <f t="shared" si="14"/>
        <v>1085559076</v>
      </c>
      <c r="AI43" s="36"/>
      <c r="AJ43" s="37"/>
      <c r="AK43" s="4"/>
      <c r="AL43" s="4"/>
    </row>
    <row r="44" spans="1:38" ht="15.75" thickBot="1">
      <c r="A44" s="28" t="s">
        <v>57</v>
      </c>
      <c r="B44" s="26"/>
      <c r="C44" s="23">
        <v>0</v>
      </c>
      <c r="D44" s="23"/>
      <c r="E44" s="38"/>
      <c r="F44" s="39"/>
      <c r="G44" s="51">
        <v>0</v>
      </c>
      <c r="H44" s="52">
        <v>0</v>
      </c>
      <c r="I44" s="52"/>
      <c r="J44" s="53"/>
      <c r="K44" s="54"/>
      <c r="L44" s="42">
        <v>0</v>
      </c>
      <c r="M44" s="43">
        <v>0</v>
      </c>
      <c r="N44" s="43">
        <v>0</v>
      </c>
      <c r="O44" s="55"/>
      <c r="P44" s="56"/>
      <c r="Q44" s="42">
        <v>0</v>
      </c>
      <c r="R44" s="43">
        <v>0</v>
      </c>
      <c r="S44" s="43">
        <v>0</v>
      </c>
      <c r="T44" s="55"/>
      <c r="U44" s="56"/>
      <c r="V44" s="42">
        <v>0</v>
      </c>
      <c r="W44" s="43">
        <v>0</v>
      </c>
      <c r="X44" s="43">
        <v>0</v>
      </c>
      <c r="Y44" s="55"/>
      <c r="Z44" s="56"/>
      <c r="AA44" s="42">
        <v>0</v>
      </c>
      <c r="AB44" s="43">
        <v>0</v>
      </c>
      <c r="AC44" s="43">
        <v>0</v>
      </c>
      <c r="AD44" s="55"/>
      <c r="AE44" s="56"/>
      <c r="AF44" s="42">
        <f t="shared" si="14"/>
        <v>0</v>
      </c>
      <c r="AG44" s="43">
        <f t="shared" si="14"/>
        <v>0</v>
      </c>
      <c r="AH44" s="43">
        <f t="shared" si="14"/>
        <v>0</v>
      </c>
      <c r="AI44" s="55"/>
      <c r="AJ44" s="56"/>
      <c r="AK44" s="4"/>
      <c r="AL44" s="4"/>
    </row>
    <row r="45" spans="1:38" ht="15.75" thickBot="1">
      <c r="A45" s="14" t="s">
        <v>58</v>
      </c>
      <c r="B45" s="57">
        <v>0</v>
      </c>
      <c r="C45" s="58">
        <v>0</v>
      </c>
      <c r="D45" s="58">
        <v>0</v>
      </c>
      <c r="E45" s="59"/>
      <c r="F45" s="60"/>
      <c r="G45" s="61">
        <v>0</v>
      </c>
      <c r="H45" s="62">
        <v>0</v>
      </c>
      <c r="I45" s="62">
        <v>0</v>
      </c>
      <c r="J45" s="63"/>
      <c r="K45" s="64"/>
      <c r="L45" s="65">
        <v>0</v>
      </c>
      <c r="M45" s="66">
        <v>0</v>
      </c>
      <c r="N45" s="66">
        <v>0</v>
      </c>
      <c r="O45" s="67"/>
      <c r="P45" s="68"/>
      <c r="Q45" s="65">
        <v>0</v>
      </c>
      <c r="R45" s="66">
        <v>0</v>
      </c>
      <c r="S45" s="66">
        <v>0</v>
      </c>
      <c r="T45" s="67"/>
      <c r="U45" s="68"/>
      <c r="V45" s="65">
        <v>0</v>
      </c>
      <c r="W45" s="66">
        <v>0</v>
      </c>
      <c r="X45" s="66">
        <v>0</v>
      </c>
      <c r="Y45" s="67"/>
      <c r="Z45" s="68"/>
      <c r="AA45" s="65">
        <v>0</v>
      </c>
      <c r="AB45" s="66">
        <v>0</v>
      </c>
      <c r="AC45" s="66">
        <v>0</v>
      </c>
      <c r="AD45" s="67"/>
      <c r="AE45" s="68"/>
      <c r="AF45" s="65">
        <f t="shared" si="14"/>
        <v>0</v>
      </c>
      <c r="AG45" s="66">
        <f t="shared" si="14"/>
        <v>0</v>
      </c>
      <c r="AH45" s="66">
        <f t="shared" si="14"/>
        <v>0</v>
      </c>
      <c r="AI45" s="67"/>
      <c r="AJ45" s="68"/>
      <c r="AK45" s="4"/>
      <c r="AL45" s="4"/>
    </row>
    <row r="46" spans="1:38">
      <c r="A46" s="69"/>
      <c r="B46" s="6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" customHeight="1">
      <c r="A47" s="84"/>
      <c r="B47" s="84"/>
      <c r="C47" s="84"/>
      <c r="D47" s="84"/>
      <c r="E47" s="84"/>
      <c r="F47" s="84"/>
      <c r="G47" s="70"/>
      <c r="H47" s="70"/>
      <c r="I47" s="70"/>
      <c r="J47" s="70"/>
      <c r="K47" s="70"/>
      <c r="L47" s="7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72"/>
      <c r="AG47" s="4"/>
      <c r="AH47" s="4"/>
      <c r="AI47" s="4"/>
      <c r="AJ47" s="4"/>
      <c r="AK47" s="4"/>
      <c r="AL47" s="4"/>
    </row>
    <row r="48" spans="1:38">
      <c r="A48" s="73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74"/>
      <c r="B49" s="75"/>
      <c r="C49" s="75"/>
      <c r="D49" s="75"/>
      <c r="E49" s="75"/>
      <c r="F49" s="75"/>
      <c r="G49" s="75"/>
      <c r="H49" s="75"/>
      <c r="I49" s="70"/>
      <c r="J49" s="70"/>
      <c r="K49" s="70"/>
      <c r="L49" s="7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76"/>
      <c r="B50" s="76"/>
      <c r="C50" s="77"/>
      <c r="D50" s="75"/>
      <c r="E50" s="75"/>
      <c r="F50" s="75"/>
      <c r="G50" s="76"/>
      <c r="H50" s="75"/>
      <c r="I50" s="70"/>
      <c r="J50" s="70"/>
      <c r="K50" s="70"/>
      <c r="L50" s="7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78"/>
      <c r="B51" s="76"/>
      <c r="C51" s="77"/>
      <c r="D51" s="75"/>
      <c r="E51" s="75"/>
      <c r="F51" s="75"/>
      <c r="G51" s="75"/>
      <c r="H51" s="75"/>
      <c r="I51" s="70"/>
      <c r="J51" s="70"/>
      <c r="K51" s="70"/>
      <c r="L51" s="7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76"/>
      <c r="B52" s="76"/>
      <c r="C52" s="75"/>
      <c r="D52" s="75"/>
      <c r="E52" s="75"/>
      <c r="F52" s="75"/>
      <c r="G52" s="75"/>
      <c r="H52" s="75"/>
      <c r="I52" s="70"/>
      <c r="J52" s="70"/>
      <c r="K52" s="70"/>
      <c r="L52" s="7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79"/>
      <c r="B53" s="79"/>
      <c r="C53" s="79"/>
      <c r="D53" s="79"/>
      <c r="E53" s="79"/>
      <c r="F53" s="79"/>
      <c r="G53" s="79"/>
      <c r="H53" s="79"/>
    </row>
    <row r="54" spans="1:38">
      <c r="A54" s="79"/>
      <c r="B54" s="79"/>
      <c r="C54" s="79"/>
      <c r="D54" s="79"/>
      <c r="E54" s="79"/>
      <c r="F54" s="79"/>
      <c r="G54" s="79"/>
      <c r="H54" s="79"/>
    </row>
    <row r="55" spans="1:38">
      <c r="A55" s="79"/>
      <c r="B55" s="79"/>
      <c r="C55" s="79"/>
      <c r="D55" s="79"/>
      <c r="E55" s="79"/>
      <c r="F55" s="79"/>
      <c r="G55" s="79"/>
      <c r="H55" s="79"/>
    </row>
    <row r="56" spans="1:38">
      <c r="A56" s="79"/>
      <c r="B56" s="79"/>
      <c r="C56" s="79"/>
      <c r="D56" s="79"/>
      <c r="E56" s="79"/>
      <c r="F56" s="79"/>
      <c r="G56" s="79"/>
      <c r="H56" s="79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7:F47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Q17 R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2020-02-10T13:17:04Z</cp:lastPrinted>
  <dcterms:created xsi:type="dcterms:W3CDTF">2020-02-10T13:16:59Z</dcterms:created>
  <dcterms:modified xsi:type="dcterms:W3CDTF">2020-02-13T16:02:09Z</dcterms:modified>
</cp:coreProperties>
</file>