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435" tabRatio="222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/>
  <c r="C50"/>
  <c r="G41"/>
  <c r="G35" s="1"/>
  <c r="G34" s="1"/>
  <c r="L35"/>
  <c r="L34" s="1"/>
  <c r="K35"/>
  <c r="K34" s="1"/>
  <c r="J35"/>
  <c r="J34" s="1"/>
  <c r="J45" s="1"/>
  <c r="I35"/>
  <c r="H35"/>
  <c r="H34" s="1"/>
  <c r="F35"/>
  <c r="F34" s="1"/>
  <c r="I34"/>
  <c r="G32"/>
  <c r="F32"/>
  <c r="E31"/>
  <c r="F31" s="1"/>
  <c r="G31" s="1"/>
  <c r="E30"/>
  <c r="F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F23"/>
  <c r="G23" s="1"/>
  <c r="E23"/>
  <c r="E22"/>
  <c r="F22" s="1"/>
  <c r="G22" s="1"/>
  <c r="E21"/>
  <c r="F21" s="1"/>
  <c r="E20"/>
  <c r="F20" s="1"/>
  <c r="G20" s="1"/>
  <c r="L19"/>
  <c r="K19"/>
  <c r="J19"/>
  <c r="I19"/>
  <c r="H19"/>
  <c r="D19"/>
  <c r="L18"/>
  <c r="K18"/>
  <c r="G18"/>
  <c r="L17"/>
  <c r="K17"/>
  <c r="G17"/>
  <c r="L16"/>
  <c r="K16"/>
  <c r="G16"/>
  <c r="L15"/>
  <c r="K15"/>
  <c r="G15"/>
  <c r="L14"/>
  <c r="K14"/>
  <c r="G14"/>
  <c r="L13"/>
  <c r="K13"/>
  <c r="G13"/>
  <c r="J12"/>
  <c r="I12"/>
  <c r="H12"/>
  <c r="L11"/>
  <c r="K11"/>
  <c r="G11"/>
  <c r="G9" s="1"/>
  <c r="L10"/>
  <c r="K10"/>
  <c r="L9"/>
  <c r="J9"/>
  <c r="I9"/>
  <c r="H9"/>
  <c r="H8" s="1"/>
  <c r="J8"/>
  <c r="I8" l="1"/>
  <c r="I45" s="1"/>
  <c r="J46" s="1"/>
  <c r="K9"/>
  <c r="G12"/>
  <c r="G8" s="1"/>
  <c r="L12"/>
  <c r="L8" s="1"/>
  <c r="L45" s="1"/>
  <c r="H45"/>
  <c r="K12"/>
  <c r="G21"/>
  <c r="F19"/>
  <c r="F45" s="1"/>
  <c r="G19"/>
  <c r="K8"/>
  <c r="K45"/>
  <c r="G45" l="1"/>
  <c r="L46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<sst xmlns="http://schemas.openxmlformats.org/spreadsheetml/2006/main" count="115" uniqueCount="82">
  <si>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</si>
  <si>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</si>
  <si>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</si>
  <si>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</si>
  <si>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</si>
  <si>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</si>
  <si>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</si>
  <si>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</si>
  <si>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</si>
  <si>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pesos</t>
  </si>
  <si>
    <t>dolares</t>
  </si>
  <si>
    <t>USO DEL.CTO.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</si>
  <si>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</si>
  <si>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</si>
  <si>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</si>
  <si>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</si>
  <si>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</si>
  <si>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</si>
  <si>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</si>
  <si>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</si>
  <si>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</si>
  <si>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</si>
  <si>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</si>
  <si>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</si>
  <si>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</si>
  <si>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</si>
  <si>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</si>
  <si>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</si>
  <si>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</si>
  <si>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</si>
  <si>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</si>
  <si>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</si>
  <si>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</si>
  <si>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</si>
  <si>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</si>
  <si>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</si>
  <si>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</si>
  <si>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</si>
  <si>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</si>
  <si>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</si>
  <si>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</si>
  <si>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</si>
  <si>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</si>
  <si>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</si>
  <si>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</si>
  <si>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</si>
  <si>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</si>
  <si>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</si>
  <si>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</si>
  <si>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</si>
  <si>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</si>
  <si>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</si>
  <si>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</si>
  <si>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</si>
  <si>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</si>
  <si>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</si>
  <si>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</si>
  <si>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</si>
  <si>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</si>
  <si>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</si>
  <si>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</si>
  <si>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</si>
  <si>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</si>
  <si>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</si>
  <si>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</si>
  <si>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</si>
  <si>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</si>
  <si>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</si>
  <si>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</si>
  <si>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</si>
  <si>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</si>
  <si>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</si>
  <si>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</si>
  <si>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</si>
  <si>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</si>
  <si>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</si>
  <si>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</si>
  <si>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t>ENERO 2021</t>
  </si>
  <si>
    <t>Deuda Flotante al 31/01/2021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</si>
  <si>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$87,33 (c</t>
    </r>
    <r>
      <rPr>
        <i/>
        <sz val="10"/>
        <rFont val="Arial"/>
        <family val="2"/>
      </rPr>
      <t>otización del dólar al  31/01/2021)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</si>
  <si>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</si>
  <si>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 xml:space="preserve">                              DEVENGADO</t>
  </si>
</sst>
</file>

<file path=xl/styles.xml><?xml version="1.0" encoding="utf-8"?>
<styleSheet xmlns="http://schemas.openxmlformats.org/spreadsheetml/2006/main">
  <numFmts count="7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[$$-2C0A]\ * #,##0.00_ ;_ [$$-2C0A]\ * \-#,##0.00_ ;_ [$$-2C0A]\ * &quot;-&quot;??_ ;_ @_ "/>
    <numFmt numFmtId="170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8" tint="0.79998168889431442"/>
        <bgColor theme="8" tint="0.79998168889431442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61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14" fontId="6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5" fontId="7" fillId="0" borderId="17" xfId="1" applyNumberFormat="1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9" fontId="0" fillId="6" borderId="8" xfId="1" applyNumberFormat="1" applyFont="1" applyFill="1" applyBorder="1" applyAlignment="1" applyProtection="1">
      <alignment horizontal="center" vertic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169" fontId="0" fillId="8" borderId="8" xfId="0" applyNumberFormat="1" applyFill="1" applyBorder="1"/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5" fontId="7" fillId="0" borderId="20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70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5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5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165" fontId="7" fillId="0" borderId="27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165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5" fontId="16" fillId="0" borderId="0" xfId="1" applyNumberFormat="1" applyFont="1" applyFill="1" applyBorder="1" applyAlignment="1" applyProtection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6" borderId="28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 wrapText="1"/>
    </xf>
    <xf numFmtId="0" fontId="0" fillId="6" borderId="28" xfId="0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7" fillId="6" borderId="8" xfId="0" applyFont="1" applyFill="1" applyBorder="1"/>
    <xf numFmtId="168" fontId="7" fillId="6" borderId="33" xfId="0" applyNumberFormat="1" applyFont="1" applyFill="1" applyBorder="1"/>
    <xf numFmtId="0" fontId="0" fillId="6" borderId="8" xfId="0" applyFont="1" applyFill="1" applyBorder="1" applyAlignment="1">
      <alignment wrapText="1"/>
    </xf>
    <xf numFmtId="168" fontId="0" fillId="6" borderId="33" xfId="1" applyNumberFormat="1" applyFont="1" applyFill="1" applyBorder="1" applyAlignment="1" applyProtection="1"/>
    <xf numFmtId="0" fontId="0" fillId="6" borderId="8" xfId="0" applyFont="1" applyFill="1" applyBorder="1"/>
    <xf numFmtId="0" fontId="0" fillId="6" borderId="34" xfId="0" applyFont="1" applyFill="1" applyBorder="1"/>
    <xf numFmtId="0" fontId="0" fillId="6" borderId="35" xfId="0" applyFont="1" applyFill="1" applyBorder="1" applyAlignment="1">
      <alignment horizontal="center"/>
    </xf>
    <xf numFmtId="168" fontId="0" fillId="6" borderId="36" xfId="1" applyNumberFormat="1" applyFont="1" applyFill="1" applyBorder="1" applyAlignment="1" applyProtection="1"/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workbookViewId="0"/>
  </sheetViews>
  <sheetFormatPr baseColWidth="10" defaultRowHeight="15"/>
  <cols>
    <col min="1" max="1" width="95" style="5" customWidth="1"/>
    <col min="2" max="2" width="15.140625" style="129" bestFit="1" customWidth="1"/>
    <col min="3" max="3" width="15" style="5" bestFit="1" customWidth="1"/>
    <col min="4" max="4" width="18.85546875" style="126" hidden="1" customWidth="1"/>
    <col min="5" max="6" width="18.85546875" style="130" hidden="1" customWidth="1"/>
    <col min="7" max="7" width="18.85546875" style="130" bestFit="1" customWidth="1"/>
    <col min="8" max="9" width="15.7109375" style="5" bestFit="1" customWidth="1"/>
    <col min="10" max="10" width="16.5703125" style="5" bestFit="1" customWidth="1"/>
    <col min="11" max="11" width="14.28515625" style="5" bestFit="1" customWidth="1"/>
    <col min="12" max="12" width="16.5703125" style="5" customWidth="1"/>
    <col min="13" max="13" width="17.140625" style="5" bestFit="1" customWidth="1"/>
    <col min="14" max="14" width="11.42578125" style="5"/>
    <col min="15" max="15" width="19.42578125" style="5" bestFit="1" customWidth="1"/>
    <col min="16" max="16384" width="11.42578125" style="5"/>
  </cols>
  <sheetData>
    <row r="1" spans="1:13" ht="15.75">
      <c r="A1" s="1" t="s">
        <v>0</v>
      </c>
      <c r="B1" s="2"/>
      <c r="C1" s="1"/>
      <c r="D1" s="3"/>
      <c r="E1" s="4" t="s">
        <v>1</v>
      </c>
      <c r="F1" s="4"/>
      <c r="G1" s="4"/>
    </row>
    <row r="2" spans="1:13" ht="15.75">
      <c r="A2" s="1" t="s">
        <v>2</v>
      </c>
      <c r="B2" s="2"/>
      <c r="C2" s="1"/>
      <c r="D2" s="6">
        <v>44196</v>
      </c>
      <c r="E2" s="4">
        <v>84.144999999999996</v>
      </c>
      <c r="F2" s="4"/>
      <c r="G2" s="4"/>
    </row>
    <row r="3" spans="1:13" ht="16.5" thickBot="1">
      <c r="A3" s="1"/>
      <c r="B3" s="2"/>
      <c r="C3" s="1"/>
      <c r="D3" s="6">
        <v>44227</v>
      </c>
      <c r="E3" s="4">
        <v>87.33</v>
      </c>
      <c r="F3" s="4"/>
      <c r="G3" s="4"/>
    </row>
    <row r="4" spans="1:13" ht="16.5" thickBot="1">
      <c r="A4" s="1" t="s">
        <v>3</v>
      </c>
      <c r="B4" s="2"/>
      <c r="C4" s="1"/>
      <c r="D4" s="3"/>
      <c r="E4" s="4"/>
      <c r="F4" s="4"/>
      <c r="G4" s="4"/>
      <c r="H4" s="138"/>
      <c r="I4" s="139"/>
      <c r="J4" s="139"/>
      <c r="K4" s="139"/>
      <c r="L4" s="140"/>
    </row>
    <row r="5" spans="1:13" ht="16.5" thickBot="1">
      <c r="A5" s="141" t="s">
        <v>4</v>
      </c>
      <c r="B5" s="7" t="s">
        <v>5</v>
      </c>
      <c r="C5" s="8" t="s">
        <v>6</v>
      </c>
      <c r="D5" s="9" t="s">
        <v>7</v>
      </c>
      <c r="E5" s="9" t="s">
        <v>7</v>
      </c>
      <c r="F5" s="9" t="s">
        <v>7</v>
      </c>
      <c r="G5" s="10" t="s">
        <v>7</v>
      </c>
      <c r="H5" s="144" t="s">
        <v>77</v>
      </c>
      <c r="I5" s="145"/>
      <c r="J5" s="145"/>
      <c r="K5" s="145"/>
      <c r="L5" s="146"/>
    </row>
    <row r="6" spans="1:13" ht="16.5" thickBot="1">
      <c r="A6" s="142"/>
      <c r="B6" s="11" t="s">
        <v>8</v>
      </c>
      <c r="C6" s="12"/>
      <c r="D6" s="13" t="s">
        <v>9</v>
      </c>
      <c r="E6" s="13" t="s">
        <v>10</v>
      </c>
      <c r="F6" s="13" t="s">
        <v>9</v>
      </c>
      <c r="G6" s="14"/>
      <c r="H6" s="147" t="s">
        <v>11</v>
      </c>
      <c r="I6" s="149" t="s">
        <v>81</v>
      </c>
      <c r="J6" s="150"/>
      <c r="K6" s="151" t="s">
        <v>12</v>
      </c>
      <c r="L6" s="150"/>
    </row>
    <row r="7" spans="1:13" ht="24" thickBot="1">
      <c r="A7" s="143"/>
      <c r="B7" s="15" t="s">
        <v>13</v>
      </c>
      <c r="C7" s="16" t="s">
        <v>14</v>
      </c>
      <c r="D7" s="17">
        <v>44196</v>
      </c>
      <c r="E7" s="17">
        <v>44196</v>
      </c>
      <c r="F7" s="17">
        <v>44227</v>
      </c>
      <c r="G7" s="18">
        <v>44227</v>
      </c>
      <c r="H7" s="148"/>
      <c r="I7" s="19" t="s">
        <v>15</v>
      </c>
      <c r="J7" s="19" t="s">
        <v>16</v>
      </c>
      <c r="K7" s="20" t="s">
        <v>15</v>
      </c>
      <c r="L7" s="19" t="s">
        <v>16</v>
      </c>
    </row>
    <row r="8" spans="1:13" ht="15.75" thickBot="1">
      <c r="A8" s="21" t="s">
        <v>17</v>
      </c>
      <c r="B8" s="22"/>
      <c r="C8" s="23"/>
      <c r="D8" s="24"/>
      <c r="E8" s="25"/>
      <c r="F8" s="26">
        <v>8027765.0651799999</v>
      </c>
      <c r="G8" s="27">
        <f>+G9+G12</f>
        <v>7958345.1380600007</v>
      </c>
      <c r="H8" s="28">
        <f>+H9+H12</f>
        <v>0</v>
      </c>
      <c r="I8" s="28">
        <f t="shared" ref="I8:L8" si="0">+I9+I12</f>
        <v>69419.927119999993</v>
      </c>
      <c r="J8" s="28">
        <f t="shared" si="0"/>
        <v>144013.61059</v>
      </c>
      <c r="K8" s="28">
        <f t="shared" si="0"/>
        <v>69419.927119999993</v>
      </c>
      <c r="L8" s="29">
        <f t="shared" si="0"/>
        <v>144013.61059</v>
      </c>
    </row>
    <row r="9" spans="1:13" ht="15.75" thickTop="1">
      <c r="A9" s="30" t="s">
        <v>18</v>
      </c>
      <c r="B9" s="31"/>
      <c r="C9" s="31"/>
      <c r="D9" s="32"/>
      <c r="E9" s="33"/>
      <c r="F9" s="33">
        <v>2460692.6186800003</v>
      </c>
      <c r="G9" s="33">
        <f>+G10+G11</f>
        <v>2394258.7269200003</v>
      </c>
      <c r="H9" s="33">
        <f>+H10+H11</f>
        <v>0</v>
      </c>
      <c r="I9" s="33">
        <f t="shared" ref="I9:L9" si="1">+I10+I11</f>
        <v>66433.891759999999</v>
      </c>
      <c r="J9" s="33">
        <f t="shared" si="1"/>
        <v>3819.24035</v>
      </c>
      <c r="K9" s="33">
        <f t="shared" si="1"/>
        <v>66433.891759999999</v>
      </c>
      <c r="L9" s="33">
        <f t="shared" si="1"/>
        <v>3819.24035</v>
      </c>
    </row>
    <row r="10" spans="1:13">
      <c r="A10" s="34" t="s">
        <v>19</v>
      </c>
      <c r="B10" s="35" t="s">
        <v>20</v>
      </c>
      <c r="C10" s="36" t="s">
        <v>21</v>
      </c>
      <c r="D10" s="37"/>
      <c r="E10" s="38"/>
      <c r="F10" s="38">
        <v>1674593</v>
      </c>
      <c r="G10" s="38">
        <f>+F10+H10-I10</f>
        <v>1614629.4733500001</v>
      </c>
      <c r="H10" s="39"/>
      <c r="I10" s="40">
        <v>59963.52665</v>
      </c>
      <c r="J10" s="41">
        <v>171.51211000000001</v>
      </c>
      <c r="K10" s="40">
        <f>+I10</f>
        <v>59963.52665</v>
      </c>
      <c r="L10" s="40">
        <f>+J10</f>
        <v>171.51211000000001</v>
      </c>
    </row>
    <row r="11" spans="1:13">
      <c r="A11" s="34" t="s">
        <v>22</v>
      </c>
      <c r="B11" s="35" t="s">
        <v>23</v>
      </c>
      <c r="C11" s="36" t="s">
        <v>21</v>
      </c>
      <c r="D11" s="37"/>
      <c r="E11" s="38"/>
      <c r="F11" s="38">
        <v>786099.61868000007</v>
      </c>
      <c r="G11" s="38">
        <f t="shared" ref="G11" si="2">+F11+H11-I11</f>
        <v>779629.25357000006</v>
      </c>
      <c r="H11" s="39"/>
      <c r="I11" s="40">
        <v>6470.3651099999997</v>
      </c>
      <c r="J11" s="40">
        <v>3647.7282399999999</v>
      </c>
      <c r="K11" s="40">
        <f>+I11</f>
        <v>6470.3651099999997</v>
      </c>
      <c r="L11" s="40">
        <f>+J11</f>
        <v>3647.7282399999999</v>
      </c>
    </row>
    <row r="12" spans="1:13">
      <c r="A12" s="42" t="s">
        <v>24</v>
      </c>
      <c r="B12" s="43"/>
      <c r="C12" s="44"/>
      <c r="D12" s="45"/>
      <c r="E12" s="46"/>
      <c r="F12" s="46">
        <v>5567072.4464999996</v>
      </c>
      <c r="G12" s="46">
        <f>SUM(G13:G18)</f>
        <v>5564086.4111400004</v>
      </c>
      <c r="H12" s="47">
        <f>SUM(H13:H18)</f>
        <v>0</v>
      </c>
      <c r="I12" s="47">
        <f t="shared" ref="I12:L12" si="3">SUM(I13:I18)</f>
        <v>2986.0353599999999</v>
      </c>
      <c r="J12" s="47">
        <f t="shared" si="3"/>
        <v>140194.37023999999</v>
      </c>
      <c r="K12" s="47">
        <f t="shared" si="3"/>
        <v>2986.0353599999999</v>
      </c>
      <c r="L12" s="47">
        <f t="shared" si="3"/>
        <v>140194.37023999999</v>
      </c>
      <c r="M12" s="134"/>
    </row>
    <row r="13" spans="1:13">
      <c r="A13" s="34" t="s">
        <v>25</v>
      </c>
      <c r="B13" s="35"/>
      <c r="C13" s="36" t="s">
        <v>21</v>
      </c>
      <c r="D13" s="37"/>
      <c r="E13" s="38"/>
      <c r="F13" s="38">
        <v>10766</v>
      </c>
      <c r="G13" s="38">
        <f>+F13+H13-I13</f>
        <v>10766</v>
      </c>
      <c r="H13" s="39"/>
      <c r="I13" s="40"/>
      <c r="J13" s="41"/>
      <c r="K13" s="40">
        <f t="shared" ref="K13:L18" si="4">+I13</f>
        <v>0</v>
      </c>
      <c r="L13" s="40">
        <f t="shared" si="4"/>
        <v>0</v>
      </c>
    </row>
    <row r="14" spans="1:13">
      <c r="A14" s="34" t="s">
        <v>26</v>
      </c>
      <c r="B14" s="35" t="s">
        <v>27</v>
      </c>
      <c r="C14" s="36" t="s">
        <v>21</v>
      </c>
      <c r="D14" s="37"/>
      <c r="E14" s="38"/>
      <c r="F14" s="38">
        <v>35737.610719999997</v>
      </c>
      <c r="G14" s="38">
        <f t="shared" ref="G14:G18" si="5">+F14+H14-I14</f>
        <v>33710.618719999999</v>
      </c>
      <c r="H14" s="39"/>
      <c r="I14" s="40">
        <v>2026.992</v>
      </c>
      <c r="J14" s="40">
        <v>507.21839</v>
      </c>
      <c r="K14" s="40">
        <f t="shared" si="4"/>
        <v>2026.992</v>
      </c>
      <c r="L14" s="40">
        <f t="shared" si="4"/>
        <v>507.21839</v>
      </c>
    </row>
    <row r="15" spans="1:13">
      <c r="A15" s="34" t="s">
        <v>28</v>
      </c>
      <c r="B15" s="35" t="s">
        <v>29</v>
      </c>
      <c r="C15" s="36" t="s">
        <v>21</v>
      </c>
      <c r="D15" s="37"/>
      <c r="E15" s="38"/>
      <c r="F15" s="38">
        <v>91521.566460000002</v>
      </c>
      <c r="G15" s="38">
        <f t="shared" si="5"/>
        <v>90562.523100000006</v>
      </c>
      <c r="H15" s="39"/>
      <c r="I15" s="40">
        <v>959.04336000000001</v>
      </c>
      <c r="J15" s="40">
        <v>449.62054000000001</v>
      </c>
      <c r="K15" s="40">
        <f t="shared" si="4"/>
        <v>959.04336000000001</v>
      </c>
      <c r="L15" s="40">
        <f t="shared" si="4"/>
        <v>449.62054000000001</v>
      </c>
    </row>
    <row r="16" spans="1:13">
      <c r="A16" s="34" t="s">
        <v>30</v>
      </c>
      <c r="B16" s="35" t="s">
        <v>31</v>
      </c>
      <c r="C16" s="36" t="s">
        <v>21</v>
      </c>
      <c r="D16" s="37"/>
      <c r="E16" s="38"/>
      <c r="F16" s="38">
        <v>112.15111999999999</v>
      </c>
      <c r="G16" s="38">
        <f t="shared" si="5"/>
        <v>112.15111999999999</v>
      </c>
      <c r="H16" s="39"/>
      <c r="I16" s="41"/>
      <c r="J16" s="41"/>
      <c r="K16" s="40">
        <f t="shared" si="4"/>
        <v>0</v>
      </c>
      <c r="L16" s="40">
        <f t="shared" si="4"/>
        <v>0</v>
      </c>
    </row>
    <row r="17" spans="1:15">
      <c r="A17" s="34" t="s">
        <v>32</v>
      </c>
      <c r="B17" s="35" t="s">
        <v>33</v>
      </c>
      <c r="C17" s="36" t="s">
        <v>21</v>
      </c>
      <c r="D17" s="37"/>
      <c r="E17" s="38"/>
      <c r="F17" s="38">
        <v>3913244</v>
      </c>
      <c r="G17" s="38">
        <f t="shared" si="5"/>
        <v>3913244</v>
      </c>
      <c r="H17" s="39"/>
      <c r="I17" s="40"/>
      <c r="J17" s="41">
        <v>139237.53130999999</v>
      </c>
      <c r="K17" s="40">
        <f t="shared" si="4"/>
        <v>0</v>
      </c>
      <c r="L17" s="40">
        <f t="shared" si="4"/>
        <v>139237.53130999999</v>
      </c>
    </row>
    <row r="18" spans="1:15">
      <c r="A18" s="34" t="s">
        <v>34</v>
      </c>
      <c r="B18" s="35" t="s">
        <v>35</v>
      </c>
      <c r="C18" s="36" t="s">
        <v>21</v>
      </c>
      <c r="D18" s="37"/>
      <c r="E18" s="38"/>
      <c r="F18" s="38">
        <v>1515691.1181999999</v>
      </c>
      <c r="G18" s="38">
        <f t="shared" si="5"/>
        <v>1515691.1181999999</v>
      </c>
      <c r="H18" s="39"/>
      <c r="I18" s="40"/>
      <c r="J18" s="41"/>
      <c r="K18" s="40">
        <f t="shared" si="4"/>
        <v>0</v>
      </c>
      <c r="L18" s="40">
        <f t="shared" si="4"/>
        <v>0</v>
      </c>
    </row>
    <row r="19" spans="1:15" s="54" customFormat="1" ht="21" customHeight="1" thickBot="1">
      <c r="A19" s="48" t="s">
        <v>36</v>
      </c>
      <c r="B19" s="49"/>
      <c r="C19" s="48"/>
      <c r="D19" s="50">
        <f>SUM(D20:D31)</f>
        <v>12106645.731862495</v>
      </c>
      <c r="E19" s="51"/>
      <c r="F19" s="52">
        <f>SUM(F20:F31)</f>
        <v>12564875.716127539</v>
      </c>
      <c r="G19" s="53">
        <f>SUM(G20:G31)</f>
        <v>13217214.716127539</v>
      </c>
      <c r="H19" s="53">
        <f t="shared" ref="H19:L19" si="6">SUM(H20:H31)</f>
        <v>0</v>
      </c>
      <c r="I19" s="53">
        <f t="shared" si="6"/>
        <v>0</v>
      </c>
      <c r="J19" s="53">
        <f t="shared" si="6"/>
        <v>0</v>
      </c>
      <c r="K19" s="53">
        <f t="shared" si="6"/>
        <v>0</v>
      </c>
      <c r="L19" s="53">
        <f t="shared" si="6"/>
        <v>0</v>
      </c>
      <c r="O19" s="55"/>
    </row>
    <row r="20" spans="1:15" ht="15.75" thickTop="1">
      <c r="A20" s="34" t="s">
        <v>37</v>
      </c>
      <c r="B20" s="56"/>
      <c r="C20" s="36" t="s">
        <v>1</v>
      </c>
      <c r="D20" s="57">
        <v>419976.10950000002</v>
      </c>
      <c r="E20" s="38">
        <f>+D20/$E$2</f>
        <v>4991.1000000000004</v>
      </c>
      <c r="F20" s="38">
        <f>+E20*$E$3</f>
        <v>435872.76300000004</v>
      </c>
      <c r="G20" s="38">
        <f>+F20</f>
        <v>435872.76300000004</v>
      </c>
      <c r="H20" s="58"/>
      <c r="I20" s="59"/>
      <c r="J20" s="59"/>
      <c r="K20" s="40"/>
      <c r="L20" s="40"/>
    </row>
    <row r="21" spans="1:15">
      <c r="A21" s="34" t="s">
        <v>38</v>
      </c>
      <c r="B21" s="35">
        <v>49522</v>
      </c>
      <c r="C21" s="36" t="s">
        <v>1</v>
      </c>
      <c r="D21" s="57">
        <v>1815519.1607265726</v>
      </c>
      <c r="E21" s="38">
        <f t="shared" ref="E21:E31" si="7">+D21/$E$2</f>
        <v>21576.078920037704</v>
      </c>
      <c r="F21" s="38">
        <f t="shared" ref="F21:F31" si="8">+E21*$E$3</f>
        <v>1884238.9720868927</v>
      </c>
      <c r="G21" s="38">
        <f t="shared" ref="G21:G31" si="9">+F21</f>
        <v>1884238.9720868927</v>
      </c>
      <c r="H21" s="39"/>
      <c r="I21" s="40"/>
      <c r="J21" s="41"/>
      <c r="K21" s="40"/>
      <c r="L21" s="40"/>
    </row>
    <row r="22" spans="1:15">
      <c r="A22" s="34" t="s">
        <v>39</v>
      </c>
      <c r="B22" s="35" t="s">
        <v>40</v>
      </c>
      <c r="C22" s="36" t="s">
        <v>1</v>
      </c>
      <c r="D22" s="60">
        <v>60999.234849999993</v>
      </c>
      <c r="E22" s="38">
        <f t="shared" si="7"/>
        <v>724.93</v>
      </c>
      <c r="F22" s="38">
        <f t="shared" si="8"/>
        <v>63308.136899999998</v>
      </c>
      <c r="G22" s="38">
        <f t="shared" si="9"/>
        <v>63308.136899999998</v>
      </c>
      <c r="H22" s="39"/>
      <c r="I22" s="40"/>
      <c r="J22" s="41"/>
      <c r="K22" s="40"/>
      <c r="L22" s="40"/>
    </row>
    <row r="23" spans="1:15">
      <c r="A23" s="34" t="s">
        <v>41</v>
      </c>
      <c r="B23" s="35" t="s">
        <v>42</v>
      </c>
      <c r="C23" s="36" t="s">
        <v>1</v>
      </c>
      <c r="D23" s="57">
        <v>246045.49991199997</v>
      </c>
      <c r="E23" s="38">
        <f t="shared" si="7"/>
        <v>2924.0655999999999</v>
      </c>
      <c r="F23" s="38">
        <f t="shared" si="8"/>
        <v>255358.64884799998</v>
      </c>
      <c r="G23" s="38">
        <f t="shared" si="9"/>
        <v>255358.64884799998</v>
      </c>
      <c r="H23" s="39"/>
      <c r="I23" s="40"/>
      <c r="J23" s="41"/>
      <c r="K23" s="40"/>
      <c r="L23" s="40"/>
    </row>
    <row r="24" spans="1:15">
      <c r="A24" s="34" t="s">
        <v>43</v>
      </c>
      <c r="B24" s="35" t="s">
        <v>44</v>
      </c>
      <c r="C24" s="36" t="s">
        <v>1</v>
      </c>
      <c r="D24" s="57">
        <v>34974.027799999996</v>
      </c>
      <c r="E24" s="38">
        <f t="shared" si="7"/>
        <v>415.64</v>
      </c>
      <c r="F24" s="38">
        <f t="shared" si="8"/>
        <v>36297.841199999995</v>
      </c>
      <c r="G24" s="38">
        <f t="shared" si="9"/>
        <v>36297.841199999995</v>
      </c>
      <c r="H24" s="39"/>
      <c r="I24" s="40"/>
      <c r="J24" s="41"/>
      <c r="K24" s="40"/>
      <c r="L24" s="40"/>
    </row>
    <row r="25" spans="1:15">
      <c r="A25" s="34" t="s">
        <v>45</v>
      </c>
      <c r="B25" s="35" t="s">
        <v>46</v>
      </c>
      <c r="C25" s="36" t="s">
        <v>1</v>
      </c>
      <c r="D25" s="57">
        <v>1314717.9871496998</v>
      </c>
      <c r="E25" s="38">
        <f t="shared" si="7"/>
        <v>15624.433859999999</v>
      </c>
      <c r="F25" s="38">
        <f t="shared" si="8"/>
        <v>1364481.8089937998</v>
      </c>
      <c r="G25" s="38">
        <f t="shared" si="9"/>
        <v>1364481.8089937998</v>
      </c>
      <c r="H25" s="39"/>
      <c r="I25" s="40"/>
      <c r="J25" s="41"/>
      <c r="K25" s="40"/>
      <c r="L25" s="40"/>
    </row>
    <row r="26" spans="1:15">
      <c r="A26" s="34" t="s">
        <v>47</v>
      </c>
      <c r="B26" s="35" t="s">
        <v>42</v>
      </c>
      <c r="C26" s="36" t="s">
        <v>1</v>
      </c>
      <c r="D26" s="57">
        <v>3173178.1050522998</v>
      </c>
      <c r="E26" s="38">
        <f t="shared" si="7"/>
        <v>37710.833740000002</v>
      </c>
      <c r="F26" s="38">
        <f t="shared" si="8"/>
        <v>3293287.1105142003</v>
      </c>
      <c r="G26" s="38">
        <f t="shared" si="9"/>
        <v>3293287.1105142003</v>
      </c>
      <c r="H26" s="39"/>
      <c r="I26" s="40"/>
      <c r="J26" s="41"/>
      <c r="K26" s="40"/>
      <c r="L26" s="40"/>
    </row>
    <row r="27" spans="1:15">
      <c r="A27" s="34" t="s">
        <v>48</v>
      </c>
      <c r="B27" s="35" t="s">
        <v>42</v>
      </c>
      <c r="C27" s="36" t="s">
        <v>1</v>
      </c>
      <c r="D27" s="57">
        <v>2803655.8811289999</v>
      </c>
      <c r="E27" s="38">
        <f t="shared" si="7"/>
        <v>33319.340199999999</v>
      </c>
      <c r="F27" s="38">
        <f t="shared" si="8"/>
        <v>2909777.9796659998</v>
      </c>
      <c r="G27" s="38">
        <f t="shared" si="9"/>
        <v>2909777.9796659998</v>
      </c>
      <c r="H27" s="39"/>
      <c r="I27" s="40"/>
      <c r="J27" s="40"/>
      <c r="K27" s="40"/>
      <c r="L27" s="40"/>
    </row>
    <row r="28" spans="1:15">
      <c r="A28" s="34" t="s">
        <v>49</v>
      </c>
      <c r="B28" s="35" t="s">
        <v>40</v>
      </c>
      <c r="C28" s="36" t="s">
        <v>1</v>
      </c>
      <c r="D28" s="57">
        <v>1768849.8362023998</v>
      </c>
      <c r="E28" s="38">
        <f t="shared" si="7"/>
        <v>21021.449119999997</v>
      </c>
      <c r="F28" s="38">
        <f t="shared" si="8"/>
        <v>1835803.1516495997</v>
      </c>
      <c r="G28" s="38">
        <f t="shared" si="9"/>
        <v>1835803.1516495997</v>
      </c>
      <c r="H28" s="39"/>
      <c r="I28" s="40"/>
      <c r="J28" s="41"/>
      <c r="K28" s="40"/>
      <c r="L28" s="40"/>
    </row>
    <row r="29" spans="1:15">
      <c r="A29" s="34" t="s">
        <v>50</v>
      </c>
      <c r="B29" s="35"/>
      <c r="C29" s="36" t="s">
        <v>21</v>
      </c>
      <c r="D29" s="57">
        <v>598</v>
      </c>
      <c r="E29" s="38">
        <f>+D29</f>
        <v>598</v>
      </c>
      <c r="F29" s="38">
        <f>+E29</f>
        <v>598</v>
      </c>
      <c r="G29" s="38">
        <f t="shared" si="9"/>
        <v>598</v>
      </c>
      <c r="H29" s="39"/>
      <c r="I29" s="40"/>
      <c r="J29" s="41"/>
      <c r="K29" s="40"/>
      <c r="L29" s="40"/>
    </row>
    <row r="30" spans="1:15">
      <c r="A30" s="34" t="s">
        <v>51</v>
      </c>
      <c r="B30" s="35" t="s">
        <v>52</v>
      </c>
      <c r="C30" s="36" t="s">
        <v>1</v>
      </c>
      <c r="D30" s="57">
        <v>0</v>
      </c>
      <c r="E30" s="38">
        <f t="shared" si="7"/>
        <v>0</v>
      </c>
      <c r="F30" s="38">
        <f t="shared" si="8"/>
        <v>0</v>
      </c>
      <c r="G30" s="38">
        <v>652339</v>
      </c>
      <c r="H30" s="39"/>
      <c r="I30" s="40"/>
      <c r="J30" s="41"/>
      <c r="K30" s="40"/>
      <c r="L30" s="40"/>
    </row>
    <row r="31" spans="1:15">
      <c r="A31" s="34" t="s">
        <v>53</v>
      </c>
      <c r="B31" s="35" t="s">
        <v>54</v>
      </c>
      <c r="C31" s="61" t="s">
        <v>1</v>
      </c>
      <c r="D31" s="57">
        <v>468131.88954052347</v>
      </c>
      <c r="E31" s="38">
        <f t="shared" si="7"/>
        <v>5563.3952051877532</v>
      </c>
      <c r="F31" s="38">
        <f t="shared" si="8"/>
        <v>485851.30326904648</v>
      </c>
      <c r="G31" s="38">
        <f t="shared" si="9"/>
        <v>485851.30326904648</v>
      </c>
      <c r="H31" s="62"/>
      <c r="I31" s="59"/>
      <c r="J31" s="59"/>
      <c r="K31" s="40"/>
      <c r="L31" s="40"/>
    </row>
    <row r="32" spans="1:15" s="54" customFormat="1" ht="21" customHeight="1" thickBot="1">
      <c r="A32" s="48" t="s">
        <v>55</v>
      </c>
      <c r="B32" s="49"/>
      <c r="C32" s="48"/>
      <c r="D32" s="63"/>
      <c r="E32" s="51"/>
      <c r="F32" s="51">
        <f>+F33</f>
        <v>0</v>
      </c>
      <c r="G32" s="53">
        <f>+G33</f>
        <v>0</v>
      </c>
      <c r="H32" s="64"/>
      <c r="I32" s="53"/>
      <c r="J32" s="65"/>
      <c r="K32" s="51"/>
      <c r="L32" s="53"/>
    </row>
    <row r="33" spans="1:14" ht="15.75" thickTop="1">
      <c r="A33" s="66" t="s">
        <v>56</v>
      </c>
      <c r="B33" s="36"/>
      <c r="C33" s="61" t="s">
        <v>21</v>
      </c>
      <c r="D33" s="37"/>
      <c r="E33" s="38"/>
      <c r="F33" s="38">
        <v>0</v>
      </c>
      <c r="G33" s="38">
        <v>0</v>
      </c>
      <c r="H33" s="62"/>
      <c r="I33" s="59"/>
      <c r="J33" s="59"/>
      <c r="K33" s="67"/>
      <c r="L33" s="68"/>
    </row>
    <row r="34" spans="1:14" s="54" customFormat="1" ht="15.75" thickBot="1">
      <c r="A34" s="48" t="s">
        <v>57</v>
      </c>
      <c r="B34" s="49"/>
      <c r="C34" s="48"/>
      <c r="D34" s="63"/>
      <c r="E34" s="51"/>
      <c r="F34" s="52">
        <f>+F35</f>
        <v>55614.11</v>
      </c>
      <c r="G34" s="53">
        <f>+G35</f>
        <v>51682.11</v>
      </c>
      <c r="H34" s="53">
        <f t="shared" ref="H34:L34" si="10">+H35</f>
        <v>0</v>
      </c>
      <c r="I34" s="53">
        <f t="shared" si="10"/>
        <v>0</v>
      </c>
      <c r="J34" s="53">
        <f t="shared" si="10"/>
        <v>0</v>
      </c>
      <c r="K34" s="53">
        <f t="shared" si="10"/>
        <v>0</v>
      </c>
      <c r="L34" s="53">
        <f t="shared" si="10"/>
        <v>0</v>
      </c>
    </row>
    <row r="35" spans="1:14" s="54" customFormat="1" ht="16.5" thickTop="1" thickBot="1">
      <c r="A35" s="48" t="s">
        <v>58</v>
      </c>
      <c r="B35" s="49"/>
      <c r="C35" s="48" t="s">
        <v>59</v>
      </c>
      <c r="D35" s="50"/>
      <c r="E35" s="51"/>
      <c r="F35" s="51">
        <f>SUM(F36:F43)</f>
        <v>55614.11</v>
      </c>
      <c r="G35" s="53">
        <f>SUM(G36:G43)</f>
        <v>51682.11</v>
      </c>
      <c r="H35" s="53">
        <f t="shared" ref="H35:L35" si="11">SUM(H36:H43)</f>
        <v>0</v>
      </c>
      <c r="I35" s="53">
        <f t="shared" si="11"/>
        <v>0</v>
      </c>
      <c r="J35" s="53">
        <f t="shared" si="11"/>
        <v>0</v>
      </c>
      <c r="K35" s="53">
        <f t="shared" si="11"/>
        <v>0</v>
      </c>
      <c r="L35" s="53">
        <f t="shared" si="11"/>
        <v>0</v>
      </c>
    </row>
    <row r="36" spans="1:14" ht="15.75" thickTop="1">
      <c r="A36" s="69" t="s">
        <v>60</v>
      </c>
      <c r="B36" s="70"/>
      <c r="C36" s="36"/>
      <c r="D36" s="37"/>
      <c r="E36" s="38"/>
      <c r="F36" s="38"/>
      <c r="G36" s="71"/>
      <c r="H36" s="72"/>
      <c r="I36" s="59"/>
      <c r="J36" s="59"/>
      <c r="K36" s="67"/>
      <c r="L36" s="59"/>
    </row>
    <row r="37" spans="1:14">
      <c r="A37" s="69" t="s">
        <v>61</v>
      </c>
      <c r="B37" s="70"/>
      <c r="C37" s="36"/>
      <c r="D37" s="37"/>
      <c r="E37" s="38"/>
      <c r="F37" s="38"/>
      <c r="G37" s="71"/>
      <c r="H37" s="72"/>
      <c r="I37" s="59"/>
      <c r="J37" s="59"/>
      <c r="K37" s="67"/>
      <c r="L37" s="59"/>
    </row>
    <row r="38" spans="1:14">
      <c r="A38" s="73" t="s">
        <v>62</v>
      </c>
      <c r="B38" s="36"/>
      <c r="C38" s="36" t="s">
        <v>21</v>
      </c>
      <c r="D38" s="74"/>
      <c r="E38" s="38"/>
      <c r="F38" s="74">
        <v>55426</v>
      </c>
      <c r="G38" s="71">
        <v>51494</v>
      </c>
      <c r="H38" s="62"/>
      <c r="I38" s="59"/>
      <c r="J38" s="59"/>
      <c r="K38" s="59"/>
      <c r="L38" s="59"/>
    </row>
    <row r="39" spans="1:14">
      <c r="A39" s="69" t="s">
        <v>63</v>
      </c>
      <c r="B39" s="70"/>
      <c r="C39" s="36"/>
      <c r="D39" s="37"/>
      <c r="E39" s="38"/>
      <c r="F39" s="37"/>
      <c r="G39" s="71"/>
      <c r="H39" s="72"/>
      <c r="I39" s="59"/>
      <c r="J39" s="59"/>
      <c r="K39" s="67"/>
      <c r="L39" s="59"/>
    </row>
    <row r="40" spans="1:14">
      <c r="A40" s="75" t="s">
        <v>64</v>
      </c>
      <c r="B40" s="36"/>
      <c r="C40" s="36" t="s">
        <v>21</v>
      </c>
      <c r="D40" s="37"/>
      <c r="E40" s="38"/>
      <c r="F40" s="37"/>
      <c r="G40" s="71"/>
      <c r="H40" s="62"/>
      <c r="I40" s="59"/>
      <c r="J40" s="59"/>
      <c r="K40" s="67"/>
      <c r="L40" s="59"/>
    </row>
    <row r="41" spans="1:14">
      <c r="A41" s="75" t="s">
        <v>65</v>
      </c>
      <c r="B41" s="36"/>
      <c r="C41" s="36" t="s">
        <v>21</v>
      </c>
      <c r="D41" s="74"/>
      <c r="E41" s="38"/>
      <c r="F41" s="74">
        <v>188.11</v>
      </c>
      <c r="G41" s="71">
        <f>+F41+H41-I41</f>
        <v>188.11</v>
      </c>
      <c r="H41" s="62"/>
      <c r="I41" s="59"/>
      <c r="J41" s="59"/>
      <c r="K41" s="67"/>
      <c r="L41" s="59"/>
    </row>
    <row r="42" spans="1:14">
      <c r="A42" s="69" t="s">
        <v>66</v>
      </c>
      <c r="B42" s="70"/>
      <c r="C42" s="36"/>
      <c r="D42" s="37"/>
      <c r="E42" s="38"/>
      <c r="F42" s="38"/>
      <c r="G42" s="71"/>
      <c r="H42" s="72"/>
      <c r="I42" s="59"/>
      <c r="J42" s="59"/>
      <c r="K42" s="67"/>
      <c r="L42" s="59"/>
    </row>
    <row r="43" spans="1:14" s="81" customFormat="1">
      <c r="A43" s="76"/>
      <c r="B43" s="77"/>
      <c r="C43" s="77"/>
      <c r="D43" s="37"/>
      <c r="E43" s="38"/>
      <c r="F43" s="38"/>
      <c r="G43" s="78"/>
      <c r="H43" s="79"/>
      <c r="I43" s="80"/>
      <c r="J43" s="80"/>
      <c r="K43" s="78"/>
      <c r="L43" s="80"/>
    </row>
    <row r="44" spans="1:14" ht="15.75" thickBot="1">
      <c r="A44" s="82" t="s">
        <v>67</v>
      </c>
      <c r="B44" s="83"/>
      <c r="C44" s="84"/>
      <c r="D44" s="85"/>
      <c r="E44" s="86"/>
      <c r="F44" s="86"/>
      <c r="G44" s="86"/>
      <c r="H44" s="87"/>
      <c r="I44" s="88"/>
      <c r="J44" s="89"/>
      <c r="K44" s="90"/>
      <c r="L44" s="91"/>
    </row>
    <row r="45" spans="1:14" s="54" customFormat="1" ht="15.75" thickBot="1">
      <c r="A45" s="48" t="s">
        <v>68</v>
      </c>
      <c r="B45" s="49"/>
      <c r="C45" s="48" t="s">
        <v>59</v>
      </c>
      <c r="D45" s="50"/>
      <c r="E45" s="51"/>
      <c r="F45" s="51">
        <f>+F34+F19+F8</f>
        <v>20648254.89130754</v>
      </c>
      <c r="G45" s="53">
        <f>+G34+G19+G8</f>
        <v>21227241.96418754</v>
      </c>
      <c r="H45" s="53">
        <f t="shared" ref="H45:L45" si="12">+H34+H19+H8</f>
        <v>0</v>
      </c>
      <c r="I45" s="53">
        <f t="shared" si="12"/>
        <v>69419.927119999993</v>
      </c>
      <c r="J45" s="53">
        <f t="shared" si="12"/>
        <v>144013.61059</v>
      </c>
      <c r="K45" s="53">
        <f t="shared" si="12"/>
        <v>69419.927119999993</v>
      </c>
      <c r="L45" s="53">
        <f t="shared" si="12"/>
        <v>144013.61059</v>
      </c>
    </row>
    <row r="46" spans="1:14" s="98" customFormat="1" ht="15.75" thickTop="1">
      <c r="A46" s="92"/>
      <c r="B46" s="93"/>
      <c r="C46" s="94"/>
      <c r="D46" s="95"/>
      <c r="E46" s="96"/>
      <c r="F46" s="96"/>
      <c r="G46" s="96"/>
      <c r="H46" s="97"/>
      <c r="I46" s="96"/>
      <c r="J46" s="96">
        <f>+I45+J45</f>
        <v>213433.53771</v>
      </c>
      <c r="K46" s="96"/>
      <c r="L46" s="96">
        <f>+K45+L45</f>
        <v>213433.53771</v>
      </c>
      <c r="M46" s="152"/>
      <c r="N46" s="124"/>
    </row>
    <row r="47" spans="1:14" ht="15.75" thickBot="1">
      <c r="A47" s="99"/>
      <c r="B47" s="100"/>
      <c r="C47" s="101"/>
      <c r="D47" s="102"/>
      <c r="E47" s="103"/>
      <c r="F47" s="103"/>
      <c r="G47" s="103"/>
      <c r="H47" s="104"/>
      <c r="I47" s="105"/>
      <c r="J47" s="106"/>
      <c r="K47" s="103"/>
      <c r="L47" s="105"/>
      <c r="M47" s="152"/>
      <c r="N47" s="124"/>
    </row>
    <row r="48" spans="1:14" ht="15.75" thickBot="1">
      <c r="A48" s="107"/>
      <c r="B48" s="107"/>
      <c r="C48" s="108"/>
      <c r="D48" s="109"/>
      <c r="E48" s="110"/>
      <c r="F48" s="110"/>
      <c r="G48" s="110"/>
    </row>
    <row r="49" spans="1:9" ht="20.25" thickBot="1">
      <c r="A49" s="135" t="s">
        <v>78</v>
      </c>
      <c r="B49" s="136"/>
      <c r="C49" s="137"/>
      <c r="D49" s="109"/>
      <c r="E49" s="110"/>
      <c r="F49" s="110"/>
      <c r="G49" s="110"/>
    </row>
    <row r="50" spans="1:9">
      <c r="A50" s="153" t="s">
        <v>69</v>
      </c>
      <c r="B50" s="131"/>
      <c r="C50" s="154">
        <f>SUM(C51:C54)</f>
        <v>2088582</v>
      </c>
      <c r="D50" s="109"/>
      <c r="E50" s="111"/>
      <c r="F50" s="111"/>
      <c r="G50" s="111"/>
    </row>
    <row r="51" spans="1:9">
      <c r="A51" s="155" t="s">
        <v>70</v>
      </c>
      <c r="B51" s="132"/>
      <c r="C51" s="156">
        <v>1758597</v>
      </c>
      <c r="D51" s="112"/>
      <c r="E51" s="113"/>
      <c r="F51" s="113"/>
      <c r="G51" s="113"/>
    </row>
    <row r="52" spans="1:9">
      <c r="A52" s="157" t="s">
        <v>71</v>
      </c>
      <c r="B52" s="133"/>
      <c r="C52" s="156">
        <v>186309</v>
      </c>
      <c r="D52" s="114"/>
      <c r="E52" s="115"/>
      <c r="F52" s="115"/>
      <c r="G52" s="115"/>
    </row>
    <row r="53" spans="1:9">
      <c r="A53" s="157" t="s">
        <v>72</v>
      </c>
      <c r="B53" s="133"/>
      <c r="C53" s="156">
        <v>141015</v>
      </c>
      <c r="D53" s="114"/>
      <c r="E53" s="116"/>
      <c r="F53" s="117"/>
      <c r="G53" s="117"/>
      <c r="H53" s="117"/>
      <c r="I53" s="117"/>
    </row>
    <row r="54" spans="1:9" ht="15.75" thickBot="1">
      <c r="A54" s="158" t="s">
        <v>73</v>
      </c>
      <c r="B54" s="159"/>
      <c r="C54" s="160">
        <v>2661</v>
      </c>
      <c r="D54" s="114"/>
      <c r="E54" s="116"/>
      <c r="F54" s="117"/>
      <c r="G54" s="117"/>
      <c r="H54" s="117"/>
      <c r="I54" s="117"/>
    </row>
    <row r="55" spans="1:9">
      <c r="A55" s="118"/>
      <c r="B55" s="119"/>
      <c r="C55" s="120"/>
      <c r="D55" s="114"/>
      <c r="E55" s="116"/>
      <c r="F55" s="117"/>
      <c r="G55" s="117"/>
      <c r="H55" s="117"/>
      <c r="I55" s="117"/>
    </row>
    <row r="56" spans="1:9">
      <c r="A56" s="121" t="s">
        <v>79</v>
      </c>
      <c r="B56" s="122"/>
      <c r="C56" s="123"/>
      <c r="D56" s="109"/>
      <c r="E56" s="116"/>
      <c r="F56" s="117"/>
      <c r="G56" s="117"/>
      <c r="H56" s="117"/>
      <c r="I56" s="117"/>
    </row>
    <row r="57" spans="1:9">
      <c r="A57" s="123" t="s">
        <v>74</v>
      </c>
      <c r="B57" s="107"/>
      <c r="C57" s="124"/>
      <c r="D57" s="125"/>
      <c r="E57" s="116"/>
      <c r="F57" s="117"/>
      <c r="G57" s="117"/>
      <c r="H57" s="117"/>
      <c r="I57" s="117"/>
    </row>
    <row r="58" spans="1:9">
      <c r="A58" s="123" t="s">
        <v>80</v>
      </c>
      <c r="B58" s="107"/>
      <c r="E58" s="116"/>
      <c r="F58" s="117"/>
      <c r="G58" s="117"/>
      <c r="H58" s="117"/>
      <c r="I58" s="117"/>
    </row>
    <row r="59" spans="1:9">
      <c r="A59" s="121" t="s">
        <v>75</v>
      </c>
      <c r="B59" s="122"/>
      <c r="E59" s="116"/>
      <c r="F59" s="117"/>
      <c r="G59" s="117"/>
      <c r="H59" s="117"/>
      <c r="I59" s="117"/>
    </row>
    <row r="60" spans="1:9">
      <c r="A60" s="127" t="s">
        <v>76</v>
      </c>
      <c r="B60" s="128"/>
      <c r="E60" s="116"/>
      <c r="F60" s="117"/>
      <c r="G60" s="117"/>
      <c r="H60" s="117"/>
      <c r="I60" s="117"/>
    </row>
    <row r="61" spans="1:9">
      <c r="E61" s="116"/>
      <c r="F61" s="117"/>
      <c r="G61" s="117"/>
      <c r="H61" s="117"/>
      <c r="I61" s="117"/>
    </row>
    <row r="62" spans="1:9">
      <c r="E62" s="116"/>
      <c r="F62" s="117"/>
      <c r="G62" s="117"/>
      <c r="H62" s="117"/>
      <c r="I62" s="117"/>
    </row>
    <row r="63" spans="1:9">
      <c r="E63" s="116"/>
      <c r="F63" s="117"/>
      <c r="G63" s="117"/>
      <c r="H63" s="117"/>
      <c r="I63" s="117"/>
    </row>
    <row r="64" spans="1:9">
      <c r="E64" s="116"/>
      <c r="F64" s="117"/>
      <c r="G64" s="117"/>
      <c r="H64" s="117"/>
      <c r="I64" s="117"/>
    </row>
    <row r="65" spans="5:9">
      <c r="E65" s="116"/>
      <c r="F65" s="117"/>
      <c r="G65" s="117"/>
      <c r="H65" s="117"/>
      <c r="I65" s="117"/>
    </row>
    <row r="66" spans="5:9">
      <c r="E66" s="116"/>
      <c r="F66" s="117"/>
      <c r="G66" s="117"/>
      <c r="H66" s="117"/>
      <c r="I66" s="117"/>
    </row>
    <row r="67" spans="5:9">
      <c r="E67" s="116"/>
      <c r="F67" s="117"/>
      <c r="G67" s="117"/>
      <c r="H67" s="117"/>
      <c r="I67" s="117"/>
    </row>
    <row r="68" spans="5:9">
      <c r="E68" s="116"/>
      <c r="F68" s="117"/>
      <c r="G68" s="117"/>
      <c r="H68" s="117"/>
      <c r="I68" s="117"/>
    </row>
  </sheetData>
  <mergeCells count="7">
    <mergeCell ref="A49:C49"/>
    <mergeCell ref="H4:L4"/>
    <mergeCell ref="A5:A7"/>
    <mergeCell ref="H5:L5"/>
    <mergeCell ref="H6:H7"/>
    <mergeCell ref="I6:J6"/>
    <mergeCell ref="K6:L6"/>
  </mergeCells>
  <pageMargins left="0.7" right="0.7" top="0.75" bottom="0.75" header="0.3" footer="0.3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2021-03-26T14:37:24Z</cp:lastPrinted>
  <dcterms:created xsi:type="dcterms:W3CDTF">2021-02-22T10:58:47Z</dcterms:created>
  <dcterms:modified xsi:type="dcterms:W3CDTF">2021-03-26T16:05:59Z</dcterms:modified>
</cp:coreProperties>
</file>