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735" tabRatio="222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J31" i="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E10" l="1"/>
  <c r="C50"/>
  <c r="E41"/>
  <c r="J35"/>
  <c r="J34" s="1"/>
  <c r="I35"/>
  <c r="I34" s="1"/>
  <c r="H35"/>
  <c r="H34" s="1"/>
  <c r="G35"/>
  <c r="G34" s="1"/>
  <c r="F35"/>
  <c r="F34" s="1"/>
  <c r="E32"/>
  <c r="D32"/>
  <c r="J19"/>
  <c r="I19"/>
  <c r="H19"/>
  <c r="G19"/>
  <c r="F19"/>
  <c r="J18"/>
  <c r="I18"/>
  <c r="E18"/>
  <c r="J17"/>
  <c r="I17"/>
  <c r="E17"/>
  <c r="J16"/>
  <c r="I16"/>
  <c r="E16"/>
  <c r="J15"/>
  <c r="I15"/>
  <c r="E15"/>
  <c r="J14"/>
  <c r="I14"/>
  <c r="E14"/>
  <c r="J13"/>
  <c r="I13"/>
  <c r="E13"/>
  <c r="H12"/>
  <c r="G12"/>
  <c r="F12"/>
  <c r="J11"/>
  <c r="I11"/>
  <c r="E11"/>
  <c r="J10"/>
  <c r="I10"/>
  <c r="H9"/>
  <c r="G9"/>
  <c r="F9"/>
  <c r="E9" l="1"/>
  <c r="F8"/>
  <c r="J12"/>
  <c r="I9"/>
  <c r="J9"/>
  <c r="H8"/>
  <c r="H45" s="1"/>
  <c r="G8"/>
  <c r="G45" s="1"/>
  <c r="E12"/>
  <c r="I12"/>
  <c r="F45"/>
  <c r="D19"/>
  <c r="E19"/>
  <c r="E8" l="1"/>
  <c r="I8"/>
  <c r="I45" s="1"/>
  <c r="J8"/>
  <c r="J45" s="1"/>
  <c r="H46"/>
  <c r="D35"/>
  <c r="D34" s="1"/>
  <c r="D45" s="1"/>
  <c r="E38"/>
  <c r="E35" s="1"/>
  <c r="E34" s="1"/>
  <c r="E45" s="1"/>
  <c r="J46" l="1"/>
</calcChain>
</file>

<file path=xl/sharedStrings.xml><?xml version="1.0" encoding="utf-8"?>
<sst xmlns="http://schemas.openxmlformats.org/spreadsheetml/2006/main" count="110" uniqueCount="81">
  <si>
    <t xml:space="preserve">GOBIERNO DE LA PROVINCIA DE SAN JUAN  </t>
  </si>
  <si>
    <t>dólar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</si>
  <si>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</si>
  <si>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</si>
  <si>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</si>
  <si>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</si>
  <si>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</si>
  <si>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</si>
  <si>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DEL</t>
  </si>
  <si>
    <t>pesos</t>
  </si>
  <si>
    <t>USO DEL.CTO.</t>
  </si>
  <si>
    <t>DEVENGADO</t>
  </si>
  <si>
    <t>BASE CAJA</t>
  </si>
  <si>
    <t>PRESTAMO</t>
  </si>
  <si>
    <t>DE ORIGEN</t>
  </si>
  <si>
    <t>Amortización</t>
  </si>
  <si>
    <t>Intereses</t>
  </si>
  <si>
    <t xml:space="preserve"> GOBIERNO NACIONAL</t>
  </si>
  <si>
    <t>FONDO FIDUCIARIO DESARROLLO PROVINCIAL</t>
  </si>
  <si>
    <t>FONDO FIDUCIARIO DESARROLLO PROVINCIAL-CAMESA-</t>
  </si>
  <si>
    <t>SEPTIEM./2023</t>
  </si>
  <si>
    <t>Pesos</t>
  </si>
  <si>
    <t>Programa Federal de Desendeudamiento</t>
  </si>
  <si>
    <t>FEB./2030</t>
  </si>
  <si>
    <t>OTROS ENTES DEL ESTADO NACIONAL</t>
  </si>
  <si>
    <t>SUPERINTENDENCIA DEL SERVICIO DE SALUD</t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</si>
  <si>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</si>
  <si>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>MARZO./2022</t>
  </si>
  <si>
    <t>Administracion Federal de Ingresos Publicos--DECRETO 1123-MHF-2013-Convenio mayores costos</t>
  </si>
  <si>
    <t>AGOSTO./2028</t>
  </si>
  <si>
    <t>Programa Federal De Fortalecimiento Operativo en Areas de Seg. Y Salud--PROFEDESS--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</si>
  <si>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</si>
  <si>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</si>
  <si>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</si>
  <si>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</si>
  <si>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</si>
  <si>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</si>
  <si>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</si>
  <si>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</si>
  <si>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</si>
  <si>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</si>
  <si>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</si>
  <si>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</si>
  <si>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</si>
  <si>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</si>
  <si>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</si>
  <si>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</si>
  <si>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</si>
  <si>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</si>
  <si>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</si>
  <si>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</si>
  <si>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</si>
  <si>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</si>
  <si>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</si>
  <si>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</si>
  <si>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</si>
  <si>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</si>
  <si>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</si>
  <si>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</si>
  <si>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</si>
  <si>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</si>
  <si>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</si>
  <si>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</si>
  <si>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</si>
  <si>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</si>
  <si>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</si>
  <si>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</si>
  <si>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</si>
  <si>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</si>
  <si>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</si>
  <si>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</si>
  <si>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</si>
  <si>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</si>
  <si>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</si>
  <si>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Nº 2:</t>
    </r>
    <r>
      <rPr>
        <sz val="11"/>
        <color theme="1"/>
        <rFont val="Calibri"/>
        <family val="2"/>
        <scheme val="minor"/>
      </rPr>
      <t xml:space="preserve"> El prestamo es ejecutado y cancelado por el OD Instituto Provincial de la Vivienda.-</t>
    </r>
  </si>
  <si>
    <t>Nota Nº4: Este préstamo fue cancelado.</t>
  </si>
  <si>
    <r>
      <t xml:space="preserve">Nota N°5: </t>
    </r>
    <r>
      <rPr>
        <sz val="11"/>
        <color theme="1"/>
        <rFont val="Calibri"/>
        <family val="2"/>
        <scheme val="minor"/>
      </rPr>
      <t>Deuda Reformulada por ley 27260, plan de pago N° J229162</t>
    </r>
  </si>
  <si>
    <t>ENERO 2022</t>
  </si>
  <si>
    <r>
      <t xml:space="preserve">Nota  N°1: </t>
    </r>
    <r>
      <rPr>
        <sz val="11"/>
        <color theme="1"/>
        <rFont val="Calibri"/>
        <family val="2"/>
        <scheme val="minor"/>
      </rPr>
      <t>LOS IMPORTES ESTAN EN MILES, en el caso de prestamos  en dolares se trabajo con una cotización: $105,02  (c</t>
    </r>
    <r>
      <rPr>
        <i/>
        <sz val="10"/>
        <rFont val="Arial"/>
        <family val="2"/>
      </rPr>
      <t>otización del dólar al  31/01/2022)</t>
    </r>
  </si>
  <si>
    <t>Deuda Flotante al 31/01/2022</t>
  </si>
  <si>
    <r>
      <t xml:space="preserve">Nota Nº3: </t>
    </r>
    <r>
      <rPr>
        <sz val="11"/>
        <color theme="1"/>
        <rFont val="Calibri"/>
        <family val="2"/>
        <scheme val="minor"/>
      </rPr>
      <t>En conciliación con la Unidad Ejecutora del I.P.V. Préstamo BID 1134, cancelado .-</t>
    </r>
  </si>
</sst>
</file>

<file path=xl/styles.xml><?xml version="1.0" encoding="utf-8"?>
<styleSheet xmlns="http://schemas.openxmlformats.org/spreadsheetml/2006/main">
  <numFmts count="7">
    <numFmt numFmtId="164" formatCode="&quot;$&quot;\ #,##0.00;[Red]&quot;$&quot;\ \-#,##0.00"/>
    <numFmt numFmtId="165" formatCode="_-* #,##0.00\ _$_-;\-* #,##0.00\ _$_-;_-* &quot;-&quot;??\ _$_-;_-@_-"/>
    <numFmt numFmtId="166" formatCode="_-* #,##0.00\ [$USD]_-;\-* #,##0.00\ [$USD]_-;_-* &quot;-&quot;??\ [$USD]_-;_-@_-"/>
    <numFmt numFmtId="167" formatCode="_-* #,##0\ _P_t_s_-;\-* #,##0\ _P_t_s_-;_-* &quot;- &quot;_P_t_s_-;_-@_-"/>
    <numFmt numFmtId="168" formatCode="_-* #,##0.00\ _P_t_s_-;\-* #,##0.00\ _P_t_s_-;_-* \-??\ _P_t_s_-;_-@_-"/>
    <numFmt numFmtId="169" formatCode="_-* #,##0\ _P_t_s_-;\-* #,##0\ _P_t_s_-;_-* \-??\ _P_t_s_-;_-@_-"/>
    <numFmt numFmtId="170" formatCode="#,###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libri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Lucida Sans Unicode"/>
      <family val="2"/>
    </font>
    <font>
      <sz val="11"/>
      <color indexed="20"/>
      <name val="Calibri"/>
      <family val="2"/>
    </font>
    <font>
      <i/>
      <sz val="10"/>
      <name val="Arial"/>
      <family val="2"/>
    </font>
    <font>
      <b/>
      <sz val="15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2" applyNumberFormat="0" applyAlignment="0" applyProtection="0"/>
  </cellStyleXfs>
  <cellXfs count="139"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66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66" fontId="6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4" fontId="8" fillId="4" borderId="11" xfId="5" applyNumberFormat="1" applyFont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7" fontId="7" fillId="5" borderId="16" xfId="0" applyNumberFormat="1" applyFont="1" applyFill="1" applyBorder="1" applyAlignment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167" fontId="7" fillId="0" borderId="16" xfId="0" applyNumberFormat="1" applyFont="1" applyFill="1" applyBorder="1" applyAlignment="1"/>
    <xf numFmtId="167" fontId="7" fillId="0" borderId="14" xfId="0" applyNumberFormat="1" applyFont="1" applyFill="1" applyBorder="1" applyAlignment="1"/>
    <xf numFmtId="0" fontId="7" fillId="0" borderId="17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center" vertical="center"/>
    </xf>
    <xf numFmtId="169" fontId="7" fillId="0" borderId="17" xfId="1" applyNumberFormat="1" applyFont="1" applyBorder="1" applyAlignment="1">
      <alignment horizontal="center" vertical="center"/>
    </xf>
    <xf numFmtId="0" fontId="0" fillId="0" borderId="7" xfId="0" applyFont="1" applyFill="1" applyBorder="1"/>
    <xf numFmtId="17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6" fontId="0" fillId="6" borderId="8" xfId="1" applyNumberFormat="1" applyFont="1" applyFill="1" applyBorder="1" applyAlignment="1" applyProtection="1">
      <alignment horizontal="center" vertical="center"/>
    </xf>
    <xf numFmtId="169" fontId="0" fillId="6" borderId="8" xfId="1" applyNumberFormat="1" applyFont="1" applyFill="1" applyBorder="1" applyAlignment="1" applyProtection="1">
      <alignment horizontal="center" vertical="center"/>
    </xf>
    <xf numFmtId="169" fontId="13" fillId="7" borderId="8" xfId="3" applyNumberFormat="1" applyFont="1" applyFill="1" applyBorder="1" applyAlignment="1" applyProtection="1"/>
    <xf numFmtId="169" fontId="13" fillId="7" borderId="7" xfId="3" applyNumberFormat="1" applyFont="1" applyFill="1" applyBorder="1" applyAlignment="1" applyProtection="1">
      <alignment horizontal="center" vertical="center"/>
    </xf>
    <xf numFmtId="169" fontId="0" fillId="7" borderId="7" xfId="1" applyNumberFormat="1" applyFont="1" applyFill="1" applyBorder="1" applyAlignment="1" applyProtection="1">
      <alignment horizontal="center" vertical="center"/>
    </xf>
    <xf numFmtId="0" fontId="7" fillId="0" borderId="18" xfId="0" applyFont="1" applyBorder="1" applyAlignment="1">
      <alignment horizontal="left" vertical="center" indent="2"/>
    </xf>
    <xf numFmtId="0" fontId="7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7" fontId="7" fillId="0" borderId="18" xfId="0" applyNumberFormat="1" applyFont="1" applyFill="1" applyBorder="1" applyAlignment="1">
      <alignment horizontal="center" vertical="center"/>
    </xf>
    <xf numFmtId="167" fontId="7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7" fontId="7" fillId="0" borderId="20" xfId="0" applyNumberFormat="1" applyFont="1" applyFill="1" applyBorder="1" applyAlignment="1">
      <alignment horizontal="center" vertical="center"/>
    </xf>
    <xf numFmtId="167" fontId="7" fillId="5" borderId="20" xfId="0" applyNumberFormat="1" applyFont="1" applyFill="1" applyBorder="1" applyAlignment="1">
      <alignment horizontal="center" vertical="center"/>
    </xf>
    <xf numFmtId="167" fontId="7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8" fontId="11" fillId="0" borderId="0" xfId="1" applyNumberFormat="1" applyFont="1" applyAlignment="1">
      <alignment vertical="center"/>
    </xf>
    <xf numFmtId="169" fontId="0" fillId="0" borderId="7" xfId="1" applyNumberFormat="1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>
      <alignment horizontal="center"/>
    </xf>
    <xf numFmtId="169" fontId="0" fillId="0" borderId="8" xfId="1" applyNumberFormat="1" applyFont="1" applyFill="1" applyBorder="1" applyAlignment="1" applyProtection="1"/>
    <xf numFmtId="167" fontId="7" fillId="0" borderId="20" xfId="0" applyNumberFormat="1" applyFont="1" applyFill="1" applyBorder="1" applyAlignment="1">
      <alignment vertical="center"/>
    </xf>
    <xf numFmtId="169" fontId="7" fillId="0" borderId="19" xfId="1" applyNumberFormat="1" applyFont="1" applyFill="1" applyBorder="1" applyAlignment="1">
      <alignment horizontal="center" vertical="center"/>
    </xf>
    <xf numFmtId="0" fontId="0" fillId="0" borderId="7" xfId="0" applyFill="1" applyBorder="1"/>
    <xf numFmtId="169" fontId="0" fillId="0" borderId="8" xfId="1" applyNumberFormat="1" applyFont="1" applyFill="1" applyBorder="1" applyAlignment="1" applyProtection="1">
      <alignment horizontal="center" vertical="center"/>
    </xf>
    <xf numFmtId="170" fontId="0" fillId="0" borderId="7" xfId="1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169" fontId="0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/>
    <xf numFmtId="0" fontId="0" fillId="0" borderId="7" xfId="0" applyFill="1" applyBorder="1" applyAlignment="1">
      <alignment horizontal="left"/>
    </xf>
    <xf numFmtId="169" fontId="12" fillId="7" borderId="7" xfId="3" applyNumberFormat="1" applyFont="1" applyFill="1" applyBorder="1" applyAlignment="1" applyProtection="1"/>
    <xf numFmtId="0" fontId="0" fillId="0" borderId="7" xfId="0" applyFont="1" applyFill="1" applyBorder="1" applyAlignment="1">
      <alignment horizontal="left"/>
    </xf>
    <xf numFmtId="0" fontId="15" fillId="0" borderId="7" xfId="4" applyFont="1" applyFill="1" applyBorder="1" applyAlignment="1">
      <alignment horizontal="left"/>
    </xf>
    <xf numFmtId="0" fontId="15" fillId="0" borderId="7" xfId="4" applyFont="1" applyFill="1" applyBorder="1" applyAlignment="1">
      <alignment horizontal="center"/>
    </xf>
    <xf numFmtId="169" fontId="15" fillId="0" borderId="8" xfId="4" applyNumberFormat="1" applyFont="1" applyFill="1" applyBorder="1" applyAlignment="1" applyProtection="1">
      <alignment horizontal="center" vertical="center"/>
    </xf>
    <xf numFmtId="169" fontId="15" fillId="0" borderId="8" xfId="4" applyNumberFormat="1" applyFont="1" applyFill="1" applyBorder="1" applyAlignment="1" applyProtection="1"/>
    <xf numFmtId="169" fontId="15" fillId="0" borderId="7" xfId="4" applyNumberFormat="1" applyFont="1" applyFill="1" applyBorder="1" applyAlignment="1" applyProtection="1">
      <alignment horizontal="center" vertical="center"/>
    </xf>
    <xf numFmtId="0" fontId="15" fillId="0" borderId="0" xfId="4" applyFont="1" applyFill="1"/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9" fontId="7" fillId="0" borderId="23" xfId="1" applyNumberFormat="1" applyFont="1" applyFill="1" applyBorder="1" applyAlignment="1" applyProtection="1">
      <alignment horizontal="center" vertical="center"/>
    </xf>
    <xf numFmtId="169" fontId="7" fillId="0" borderId="23" xfId="1" applyNumberFormat="1" applyFont="1" applyFill="1" applyBorder="1" applyAlignment="1" applyProtection="1"/>
    <xf numFmtId="168" fontId="0" fillId="0" borderId="22" xfId="1" applyNumberFormat="1" applyFont="1" applyFill="1" applyBorder="1" applyAlignment="1" applyProtection="1">
      <alignment horizontal="center" vertical="center"/>
    </xf>
    <xf numFmtId="169" fontId="0" fillId="0" borderId="22" xfId="1" applyNumberFormat="1" applyFont="1" applyFill="1" applyBorder="1" applyAlignment="1" applyProtection="1">
      <alignment horizontal="center" vertical="center"/>
    </xf>
    <xf numFmtId="168" fontId="0" fillId="0" borderId="23" xfId="1" applyNumberFormat="1" applyFont="1" applyFill="1" applyBorder="1" applyAlignment="1" applyProtection="1">
      <alignment horizontal="center" vertical="center"/>
    </xf>
    <xf numFmtId="169" fontId="16" fillId="0" borderId="22" xfId="1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8" fontId="7" fillId="0" borderId="24" xfId="0" applyNumberFormat="1" applyFont="1" applyBorder="1"/>
    <xf numFmtId="169" fontId="7" fillId="0" borderId="25" xfId="0" applyNumberFormat="1" applyFont="1" applyBorder="1" applyAlignment="1">
      <alignment horizontal="center" vertical="center"/>
    </xf>
    <xf numFmtId="169" fontId="7" fillId="0" borderId="25" xfId="0" applyNumberFormat="1" applyFont="1" applyBorder="1" applyAlignment="1">
      <alignment horizontal="right"/>
    </xf>
    <xf numFmtId="0" fontId="0" fillId="0" borderId="26" xfId="0" applyFont="1" applyBorder="1"/>
    <xf numFmtId="0" fontId="7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7" fillId="0" borderId="27" xfId="0" applyNumberFormat="1" applyFont="1" applyBorder="1"/>
    <xf numFmtId="3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/>
    <xf numFmtId="3" fontId="7" fillId="0" borderId="10" xfId="0" applyNumberFormat="1" applyFont="1" applyBorder="1" applyAlignment="1">
      <alignment horizontal="center" vertical="center"/>
    </xf>
    <xf numFmtId="169" fontId="0" fillId="0" borderId="1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169" fontId="16" fillId="0" borderId="0" xfId="1" applyNumberFormat="1" applyFont="1" applyFill="1" applyBorder="1" applyAlignment="1" applyProtection="1">
      <alignment horizontal="center" vertical="center"/>
    </xf>
    <xf numFmtId="169" fontId="0" fillId="0" borderId="0" xfId="1" applyNumberFormat="1" applyFont="1" applyFill="1" applyBorder="1" applyAlignment="1" applyProtection="1">
      <alignment horizontal="center" vertical="center"/>
    </xf>
    <xf numFmtId="168" fontId="11" fillId="0" borderId="0" xfId="1" applyNumberFormat="1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9" fontId="0" fillId="0" borderId="0" xfId="1" applyNumberFormat="1" applyFont="1" applyFill="1" applyBorder="1" applyAlignment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/>
    <xf numFmtId="0" fontId="7" fillId="6" borderId="28" xfId="0" applyFont="1" applyFill="1" applyBorder="1"/>
    <xf numFmtId="0" fontId="7" fillId="6" borderId="28" xfId="0" applyFont="1" applyFill="1" applyBorder="1" applyAlignment="1">
      <alignment horizontal="center"/>
    </xf>
    <xf numFmtId="169" fontId="7" fillId="6" borderId="29" xfId="0" applyNumberFormat="1" applyFont="1" applyFill="1" applyBorder="1"/>
    <xf numFmtId="0" fontId="0" fillId="6" borderId="28" xfId="0" applyFont="1" applyFill="1" applyBorder="1" applyAlignment="1">
      <alignment wrapText="1"/>
    </xf>
    <xf numFmtId="0" fontId="0" fillId="6" borderId="28" xfId="0" applyFont="1" applyFill="1" applyBorder="1" applyAlignment="1">
      <alignment horizontal="center" wrapText="1"/>
    </xf>
    <xf numFmtId="169" fontId="0" fillId="6" borderId="29" xfId="1" applyNumberFormat="1" applyFont="1" applyFill="1" applyBorder="1" applyAlignment="1" applyProtection="1"/>
    <xf numFmtId="0" fontId="0" fillId="6" borderId="28" xfId="0" applyFont="1" applyFill="1" applyBorder="1"/>
    <xf numFmtId="0" fontId="0" fillId="6" borderId="28" xfId="0" applyFont="1" applyFill="1" applyBorder="1" applyAlignment="1">
      <alignment horizontal="center"/>
    </xf>
    <xf numFmtId="0" fontId="0" fillId="6" borderId="30" xfId="0" applyFont="1" applyFill="1" applyBorder="1"/>
    <xf numFmtId="0" fontId="0" fillId="6" borderId="30" xfId="0" applyFont="1" applyFill="1" applyBorder="1" applyAlignment="1">
      <alignment horizontal="center"/>
    </xf>
    <xf numFmtId="169" fontId="0" fillId="6" borderId="30" xfId="1" applyNumberFormat="1" applyFont="1" applyFill="1" applyBorder="1" applyAlignment="1" applyProtection="1"/>
    <xf numFmtId="0" fontId="17" fillId="6" borderId="9" xfId="2" applyFont="1" applyFill="1" applyBorder="1" applyAlignment="1">
      <alignment horizontal="center"/>
    </xf>
    <xf numFmtId="0" fontId="17" fillId="6" borderId="4" xfId="2" applyFont="1" applyFill="1" applyBorder="1" applyAlignment="1">
      <alignment horizontal="center"/>
    </xf>
    <xf numFmtId="0" fontId="17" fillId="6" borderId="5" xfId="2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" fontId="7" fillId="0" borderId="9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69" fontId="7" fillId="0" borderId="32" xfId="0" applyNumberFormat="1" applyFont="1" applyBorder="1" applyAlignment="1">
      <alignment horizontal="center" vertical="center"/>
    </xf>
    <xf numFmtId="167" fontId="7" fillId="0" borderId="31" xfId="0" applyNumberFormat="1" applyFont="1" applyFill="1" applyBorder="1" applyAlignment="1">
      <alignment horizontal="center" vertical="center"/>
    </xf>
    <xf numFmtId="167" fontId="7" fillId="0" borderId="8" xfId="0" applyNumberFormat="1" applyFont="1" applyFill="1" applyBorder="1" applyAlignment="1">
      <alignment horizontal="center"/>
    </xf>
  </cellXfs>
  <cellStyles count="6">
    <cellStyle name="Buena" xfId="3" builtinId="26"/>
    <cellStyle name="Entrada" xfId="5" builtinId="20"/>
    <cellStyle name="Incorrecto" xfId="4" builtinId="27"/>
    <cellStyle name="Millares" xfId="1" builtinId="3"/>
    <cellStyle name="Normal" xfId="0" builtinId="0"/>
    <cellStyle name="Título 1" xfId="2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8"/>
  <sheetViews>
    <sheetView tabSelected="1" workbookViewId="0"/>
  </sheetViews>
  <sheetFormatPr baseColWidth="10" defaultRowHeight="15"/>
  <cols>
    <col min="1" max="1" width="87.28515625" style="4" customWidth="1"/>
    <col min="2" max="2" width="15.140625" style="108" bestFit="1" customWidth="1"/>
    <col min="3" max="3" width="15" style="4" bestFit="1" customWidth="1"/>
    <col min="4" max="4" width="18.85546875" style="109" hidden="1" customWidth="1"/>
    <col min="5" max="5" width="18.85546875" style="109" bestFit="1" customWidth="1"/>
    <col min="6" max="7" width="15.7109375" style="4" bestFit="1" customWidth="1"/>
    <col min="8" max="8" width="16.5703125" style="4" bestFit="1" customWidth="1"/>
    <col min="9" max="9" width="14.28515625" style="4" bestFit="1" customWidth="1"/>
    <col min="10" max="10" width="16.5703125" style="4" customWidth="1"/>
    <col min="11" max="11" width="17.140625" style="4" bestFit="1" customWidth="1"/>
    <col min="12" max="12" width="11.42578125" style="4"/>
    <col min="13" max="13" width="19.42578125" style="4" bestFit="1" customWidth="1"/>
    <col min="14" max="16384" width="11.42578125" style="4"/>
  </cols>
  <sheetData>
    <row r="1" spans="1:12" ht="15.75">
      <c r="A1" s="1" t="s">
        <v>0</v>
      </c>
      <c r="B1" s="2"/>
      <c r="C1" s="1"/>
      <c r="D1" s="3"/>
      <c r="E1" s="3"/>
    </row>
    <row r="2" spans="1:12" ht="15.75">
      <c r="A2" s="1" t="s">
        <v>2</v>
      </c>
      <c r="B2" s="2"/>
      <c r="C2" s="1"/>
      <c r="D2" s="3"/>
      <c r="E2" s="3"/>
    </row>
    <row r="3" spans="1:12" ht="15.75">
      <c r="A3" s="1"/>
      <c r="B3" s="2"/>
      <c r="C3" s="1"/>
      <c r="D3" s="3"/>
      <c r="E3" s="3"/>
    </row>
    <row r="4" spans="1:12" ht="16.5" thickBot="1">
      <c r="A4" s="1" t="s">
        <v>3</v>
      </c>
      <c r="B4" s="2"/>
      <c r="C4" s="1"/>
      <c r="D4" s="3"/>
      <c r="E4" s="3"/>
    </row>
    <row r="5" spans="1:12" ht="16.5" thickBot="1">
      <c r="A5" s="125" t="s">
        <v>4</v>
      </c>
      <c r="B5" s="5" t="s">
        <v>5</v>
      </c>
      <c r="C5" s="6" t="s">
        <v>6</v>
      </c>
      <c r="D5" s="7" t="s">
        <v>7</v>
      </c>
      <c r="E5" s="8" t="s">
        <v>7</v>
      </c>
      <c r="F5" s="128" t="s">
        <v>77</v>
      </c>
      <c r="G5" s="129"/>
      <c r="H5" s="129"/>
      <c r="I5" s="129"/>
      <c r="J5" s="130"/>
    </row>
    <row r="6" spans="1:12" ht="16.5" thickBot="1">
      <c r="A6" s="126"/>
      <c r="B6" s="9" t="s">
        <v>8</v>
      </c>
      <c r="C6" s="10"/>
      <c r="D6" s="11" t="s">
        <v>9</v>
      </c>
      <c r="E6" s="12"/>
      <c r="F6" s="131" t="s">
        <v>10</v>
      </c>
      <c r="G6" s="133" t="s">
        <v>11</v>
      </c>
      <c r="H6" s="134"/>
      <c r="I6" s="134" t="s">
        <v>12</v>
      </c>
      <c r="J6" s="135"/>
    </row>
    <row r="7" spans="1:12" ht="24" thickBot="1">
      <c r="A7" s="127"/>
      <c r="B7" s="13" t="s">
        <v>13</v>
      </c>
      <c r="C7" s="14" t="s">
        <v>14</v>
      </c>
      <c r="D7" s="15">
        <v>44561</v>
      </c>
      <c r="E7" s="16">
        <v>44592</v>
      </c>
      <c r="F7" s="132"/>
      <c r="G7" s="17" t="s">
        <v>15</v>
      </c>
      <c r="H7" s="17" t="s">
        <v>16</v>
      </c>
      <c r="I7" s="18" t="s">
        <v>15</v>
      </c>
      <c r="J7" s="17" t="s">
        <v>16</v>
      </c>
    </row>
    <row r="8" spans="1:12" ht="15.75" thickBot="1">
      <c r="A8" s="19" t="s">
        <v>17</v>
      </c>
      <c r="B8" s="20"/>
      <c r="C8" s="21"/>
      <c r="D8" s="22">
        <v>6166663.2644900009</v>
      </c>
      <c r="E8" s="23">
        <f>+E9+E12</f>
        <v>6016027.3763500005</v>
      </c>
      <c r="F8" s="24">
        <f>+F9+F12</f>
        <v>0</v>
      </c>
      <c r="G8" s="24">
        <f t="shared" ref="G8:J8" si="0">+G9+G12</f>
        <v>150635.88814</v>
      </c>
      <c r="H8" s="24">
        <f t="shared" si="0"/>
        <v>158430.61318999997</v>
      </c>
      <c r="I8" s="24">
        <f t="shared" si="0"/>
        <v>150635.88814</v>
      </c>
      <c r="J8" s="25">
        <f t="shared" si="0"/>
        <v>158430.61318999997</v>
      </c>
    </row>
    <row r="9" spans="1:12" ht="15.75" thickTop="1">
      <c r="A9" s="26" t="s">
        <v>18</v>
      </c>
      <c r="B9" s="27"/>
      <c r="C9" s="27"/>
      <c r="D9" s="28">
        <v>1495484.0396000003</v>
      </c>
      <c r="E9" s="28">
        <f>+E10+E11</f>
        <v>1398286.3109300002</v>
      </c>
      <c r="F9" s="28">
        <f>+F10+F11</f>
        <v>0</v>
      </c>
      <c r="G9" s="28">
        <f t="shared" ref="G9:J9" si="1">+G10+G11</f>
        <v>97197.728669999997</v>
      </c>
      <c r="H9" s="28">
        <f t="shared" si="1"/>
        <v>3705.6150300000004</v>
      </c>
      <c r="I9" s="28">
        <f t="shared" si="1"/>
        <v>97197.728669999997</v>
      </c>
      <c r="J9" s="28">
        <f t="shared" si="1"/>
        <v>3705.6150300000004</v>
      </c>
    </row>
    <row r="10" spans="1:12">
      <c r="A10" s="29" t="s">
        <v>19</v>
      </c>
      <c r="B10" s="30" t="s">
        <v>20</v>
      </c>
      <c r="C10" s="31" t="s">
        <v>21</v>
      </c>
      <c r="D10" s="33">
        <v>787028.80223000003</v>
      </c>
      <c r="E10" s="33">
        <f>+D10+F10-G10</f>
        <v>696301.43867000006</v>
      </c>
      <c r="F10" s="34"/>
      <c r="G10" s="35">
        <v>90727.363559999998</v>
      </c>
      <c r="H10" s="35">
        <v>190.90031999999999</v>
      </c>
      <c r="I10" s="35">
        <f>+G10</f>
        <v>90727.363559999998</v>
      </c>
      <c r="J10" s="35">
        <f>+H10</f>
        <v>190.90031999999999</v>
      </c>
    </row>
    <row r="11" spans="1:12">
      <c r="A11" s="29" t="s">
        <v>22</v>
      </c>
      <c r="B11" s="30" t="s">
        <v>23</v>
      </c>
      <c r="C11" s="31" t="s">
        <v>21</v>
      </c>
      <c r="D11" s="33">
        <v>708455.2373700001</v>
      </c>
      <c r="E11" s="33">
        <f t="shared" ref="E11" si="2">+D11+F11-G11</f>
        <v>701984.87226000009</v>
      </c>
      <c r="F11" s="34"/>
      <c r="G11" s="35">
        <v>6470.3651099999997</v>
      </c>
      <c r="H11" s="35">
        <v>3514.7147100000002</v>
      </c>
      <c r="I11" s="35">
        <f>+G11</f>
        <v>6470.3651099999997</v>
      </c>
      <c r="J11" s="35">
        <f>+H11</f>
        <v>3514.7147100000002</v>
      </c>
      <c r="K11" s="110"/>
    </row>
    <row r="12" spans="1:12">
      <c r="A12" s="37" t="s">
        <v>24</v>
      </c>
      <c r="B12" s="38"/>
      <c r="C12" s="39"/>
      <c r="D12" s="40">
        <v>4671179.2248900002</v>
      </c>
      <c r="E12" s="40">
        <f>SUM(E13:E18)</f>
        <v>4617741.0654199999</v>
      </c>
      <c r="F12" s="41">
        <f>SUM(F13:F18)</f>
        <v>0</v>
      </c>
      <c r="G12" s="41">
        <f t="shared" ref="G12:J12" si="3">SUM(G13:G18)</f>
        <v>53438.159470000006</v>
      </c>
      <c r="H12" s="41">
        <f t="shared" si="3"/>
        <v>154724.99815999999</v>
      </c>
      <c r="I12" s="41">
        <f t="shared" si="3"/>
        <v>53438.159470000006</v>
      </c>
      <c r="J12" s="41">
        <f t="shared" si="3"/>
        <v>154724.99815999999</v>
      </c>
      <c r="K12" s="138"/>
      <c r="L12" s="105"/>
    </row>
    <row r="13" spans="1:12">
      <c r="A13" s="29" t="s">
        <v>25</v>
      </c>
      <c r="B13" s="30"/>
      <c r="C13" s="31" t="s">
        <v>21</v>
      </c>
      <c r="D13" s="33">
        <v>10766</v>
      </c>
      <c r="E13" s="33">
        <f>+D13+F13-G13</f>
        <v>10766</v>
      </c>
      <c r="F13" s="34"/>
      <c r="G13" s="35">
        <v>0</v>
      </c>
      <c r="H13" s="36">
        <v>0</v>
      </c>
      <c r="I13" s="35">
        <f t="shared" ref="I13:J18" si="4">+G13</f>
        <v>0</v>
      </c>
      <c r="J13" s="35">
        <f t="shared" si="4"/>
        <v>0</v>
      </c>
    </row>
    <row r="14" spans="1:12">
      <c r="A14" s="29" t="s">
        <v>26</v>
      </c>
      <c r="B14" s="30" t="s">
        <v>27</v>
      </c>
      <c r="C14" s="31" t="s">
        <v>21</v>
      </c>
      <c r="D14" s="33">
        <v>9303.1795199999979</v>
      </c>
      <c r="E14" s="33">
        <f t="shared" ref="E14:E18" si="5">+D14+F14-G14</f>
        <v>9303.1795199999979</v>
      </c>
      <c r="F14" s="34"/>
      <c r="G14" s="35">
        <v>0</v>
      </c>
      <c r="H14" s="35">
        <v>0</v>
      </c>
      <c r="I14" s="35">
        <f t="shared" si="4"/>
        <v>0</v>
      </c>
      <c r="J14" s="35">
        <f t="shared" si="4"/>
        <v>0</v>
      </c>
    </row>
    <row r="15" spans="1:12">
      <c r="A15" s="29" t="s">
        <v>28</v>
      </c>
      <c r="B15" s="30" t="s">
        <v>29</v>
      </c>
      <c r="C15" s="31" t="s">
        <v>21</v>
      </c>
      <c r="D15" s="33">
        <v>80013.046199999997</v>
      </c>
      <c r="E15" s="33">
        <f t="shared" si="5"/>
        <v>79054.002840000001</v>
      </c>
      <c r="F15" s="34"/>
      <c r="G15" s="35">
        <v>959.04336000000001</v>
      </c>
      <c r="H15" s="35">
        <v>390.97439000000003</v>
      </c>
      <c r="I15" s="35">
        <f t="shared" si="4"/>
        <v>959.04336000000001</v>
      </c>
      <c r="J15" s="35">
        <f t="shared" si="4"/>
        <v>390.97439000000003</v>
      </c>
    </row>
    <row r="16" spans="1:12">
      <c r="A16" s="29" t="s">
        <v>30</v>
      </c>
      <c r="B16" s="30" t="s">
        <v>31</v>
      </c>
      <c r="C16" s="31" t="s">
        <v>21</v>
      </c>
      <c r="D16" s="33">
        <v>112.15111999999999</v>
      </c>
      <c r="E16" s="33">
        <f t="shared" si="5"/>
        <v>112.15111999999999</v>
      </c>
      <c r="F16" s="34"/>
      <c r="G16" s="35">
        <v>0</v>
      </c>
      <c r="H16" s="35">
        <v>0</v>
      </c>
      <c r="I16" s="35">
        <f t="shared" si="4"/>
        <v>0</v>
      </c>
      <c r="J16" s="35">
        <f t="shared" si="4"/>
        <v>0</v>
      </c>
    </row>
    <row r="17" spans="1:13">
      <c r="A17" s="29" t="s">
        <v>32</v>
      </c>
      <c r="B17" s="30" t="s">
        <v>33</v>
      </c>
      <c r="C17" s="31" t="s">
        <v>21</v>
      </c>
      <c r="D17" s="33">
        <v>3913244</v>
      </c>
      <c r="E17" s="33">
        <f t="shared" si="5"/>
        <v>3913244</v>
      </c>
      <c r="F17" s="34"/>
      <c r="G17" s="35">
        <v>0</v>
      </c>
      <c r="H17" s="35">
        <v>139237.53137000001</v>
      </c>
      <c r="I17" s="35">
        <f t="shared" si="4"/>
        <v>0</v>
      </c>
      <c r="J17" s="35">
        <f t="shared" si="4"/>
        <v>139237.53137000001</v>
      </c>
    </row>
    <row r="18" spans="1:13">
      <c r="A18" s="29" t="s">
        <v>34</v>
      </c>
      <c r="B18" s="30" t="s">
        <v>35</v>
      </c>
      <c r="C18" s="31" t="s">
        <v>21</v>
      </c>
      <c r="D18" s="33">
        <v>657740.84804999991</v>
      </c>
      <c r="E18" s="33">
        <f t="shared" si="5"/>
        <v>605261.73193999985</v>
      </c>
      <c r="F18" s="34"/>
      <c r="G18" s="35">
        <v>52479.116110000003</v>
      </c>
      <c r="H18" s="35">
        <v>15096.492399999999</v>
      </c>
      <c r="I18" s="35">
        <f t="shared" si="4"/>
        <v>52479.116110000003</v>
      </c>
      <c r="J18" s="35">
        <f t="shared" si="4"/>
        <v>15096.492399999999</v>
      </c>
    </row>
    <row r="19" spans="1:13" s="47" customFormat="1" ht="21" customHeight="1" thickBot="1">
      <c r="A19" s="42" t="s">
        <v>36</v>
      </c>
      <c r="B19" s="43"/>
      <c r="C19" s="42"/>
      <c r="D19" s="45">
        <f>SUM(D20:D31)</f>
        <v>0</v>
      </c>
      <c r="E19" s="46">
        <f>SUM(E20:E31)</f>
        <v>19932958.376851749</v>
      </c>
      <c r="F19" s="46">
        <f t="shared" ref="F19:J19" si="6">SUM(F20:F31)</f>
        <v>54752.148260000002</v>
      </c>
      <c r="G19" s="46">
        <f t="shared" si="6"/>
        <v>0</v>
      </c>
      <c r="H19" s="46">
        <f t="shared" si="6"/>
        <v>0</v>
      </c>
      <c r="I19" s="46">
        <f t="shared" si="6"/>
        <v>0</v>
      </c>
      <c r="J19" s="46">
        <f t="shared" si="6"/>
        <v>0</v>
      </c>
      <c r="M19" s="48"/>
    </row>
    <row r="20" spans="1:13" ht="15.75" thickTop="1">
      <c r="A20" s="29" t="s">
        <v>37</v>
      </c>
      <c r="B20" s="30"/>
      <c r="C20" s="31" t="s">
        <v>1</v>
      </c>
      <c r="D20" s="33"/>
      <c r="E20" s="33">
        <v>1885474.1644784999</v>
      </c>
      <c r="F20" s="34"/>
      <c r="G20" s="35"/>
      <c r="H20" s="35"/>
      <c r="I20" s="35">
        <f t="shared" ref="I20" si="7">+G20</f>
        <v>0</v>
      </c>
      <c r="J20" s="35">
        <f t="shared" ref="J20" si="8">+H20</f>
        <v>0</v>
      </c>
    </row>
    <row r="21" spans="1:13">
      <c r="A21" s="29" t="s">
        <v>38</v>
      </c>
      <c r="B21" s="30">
        <v>49522</v>
      </c>
      <c r="C21" s="31" t="s">
        <v>1</v>
      </c>
      <c r="D21" s="33"/>
      <c r="E21" s="33">
        <v>3509640.9767672997</v>
      </c>
      <c r="F21" s="34"/>
      <c r="G21" s="35"/>
      <c r="H21" s="35"/>
      <c r="I21" s="35">
        <f t="shared" ref="I21:I31" si="9">+G21</f>
        <v>0</v>
      </c>
      <c r="J21" s="35">
        <f t="shared" ref="J21:J31" si="10">+H21</f>
        <v>0</v>
      </c>
    </row>
    <row r="22" spans="1:13">
      <c r="A22" s="29" t="s">
        <v>39</v>
      </c>
      <c r="B22" s="30" t="s">
        <v>40</v>
      </c>
      <c r="C22" s="31" t="s">
        <v>1</v>
      </c>
      <c r="D22" s="33"/>
      <c r="E22" s="33">
        <v>76.128523949999988</v>
      </c>
      <c r="F22" s="34"/>
      <c r="G22" s="35"/>
      <c r="H22" s="35"/>
      <c r="I22" s="35">
        <f t="shared" si="9"/>
        <v>0</v>
      </c>
      <c r="J22" s="35">
        <f t="shared" si="10"/>
        <v>0</v>
      </c>
    </row>
    <row r="23" spans="1:13">
      <c r="A23" s="29" t="s">
        <v>41</v>
      </c>
      <c r="B23" s="30" t="s">
        <v>42</v>
      </c>
      <c r="C23" s="31" t="s">
        <v>1</v>
      </c>
      <c r="D23" s="33"/>
      <c r="E23" s="33">
        <v>357395.40824414999</v>
      </c>
      <c r="F23" s="34"/>
      <c r="G23" s="35"/>
      <c r="H23" s="35"/>
      <c r="I23" s="35">
        <f t="shared" si="9"/>
        <v>0</v>
      </c>
      <c r="J23" s="35">
        <f t="shared" si="10"/>
        <v>0</v>
      </c>
    </row>
    <row r="24" spans="1:13">
      <c r="A24" s="29" t="s">
        <v>43</v>
      </c>
      <c r="B24" s="30" t="s">
        <v>44</v>
      </c>
      <c r="C24" s="31" t="s">
        <v>1</v>
      </c>
      <c r="D24" s="33"/>
      <c r="E24" s="33">
        <v>8912.8278292499999</v>
      </c>
      <c r="F24" s="34"/>
      <c r="G24" s="35"/>
      <c r="H24" s="35"/>
      <c r="I24" s="35">
        <f t="shared" si="9"/>
        <v>0</v>
      </c>
      <c r="J24" s="35">
        <f t="shared" si="10"/>
        <v>0</v>
      </c>
    </row>
    <row r="25" spans="1:13">
      <c r="A25" s="29" t="s">
        <v>45</v>
      </c>
      <c r="B25" s="30" t="s">
        <v>46</v>
      </c>
      <c r="C25" s="31" t="s">
        <v>1</v>
      </c>
      <c r="D25" s="33"/>
      <c r="E25" s="33">
        <v>1801142.6773440002</v>
      </c>
      <c r="F25" s="34"/>
      <c r="G25" s="35"/>
      <c r="H25" s="35"/>
      <c r="I25" s="35">
        <f t="shared" si="9"/>
        <v>0</v>
      </c>
      <c r="J25" s="35">
        <f t="shared" si="10"/>
        <v>0</v>
      </c>
    </row>
    <row r="26" spans="1:13">
      <c r="A26" s="29" t="s">
        <v>47</v>
      </c>
      <c r="B26" s="30" t="s">
        <v>42</v>
      </c>
      <c r="C26" s="31" t="s">
        <v>1</v>
      </c>
      <c r="D26" s="33"/>
      <c r="E26" s="33">
        <v>3780890.404117581</v>
      </c>
      <c r="F26" s="34"/>
      <c r="G26" s="35"/>
      <c r="H26" s="35"/>
      <c r="I26" s="35">
        <f t="shared" si="9"/>
        <v>0</v>
      </c>
      <c r="J26" s="35">
        <f t="shared" si="10"/>
        <v>0</v>
      </c>
    </row>
    <row r="27" spans="1:13">
      <c r="A27" s="29" t="s">
        <v>48</v>
      </c>
      <c r="B27" s="30" t="s">
        <v>42</v>
      </c>
      <c r="C27" s="31" t="s">
        <v>1</v>
      </c>
      <c r="D27" s="33"/>
      <c r="E27" s="33">
        <v>5062221.4819990434</v>
      </c>
      <c r="F27" s="34"/>
      <c r="G27" s="35"/>
      <c r="H27" s="35"/>
      <c r="I27" s="35">
        <f t="shared" si="9"/>
        <v>0</v>
      </c>
      <c r="J27" s="35">
        <f t="shared" si="10"/>
        <v>0</v>
      </c>
    </row>
    <row r="28" spans="1:13">
      <c r="A28" s="29" t="s">
        <v>49</v>
      </c>
      <c r="B28" s="30" t="s">
        <v>40</v>
      </c>
      <c r="C28" s="31" t="s">
        <v>1</v>
      </c>
      <c r="D28" s="33"/>
      <c r="E28" s="33">
        <v>2638394.2272739499</v>
      </c>
      <c r="F28" s="34"/>
      <c r="G28" s="35"/>
      <c r="H28" s="35"/>
      <c r="I28" s="35">
        <f t="shared" si="9"/>
        <v>0</v>
      </c>
      <c r="J28" s="35">
        <f t="shared" si="10"/>
        <v>0</v>
      </c>
    </row>
    <row r="29" spans="1:13">
      <c r="A29" s="29" t="s">
        <v>50</v>
      </c>
      <c r="B29" s="30"/>
      <c r="C29" s="31" t="s">
        <v>21</v>
      </c>
      <c r="D29" s="33"/>
      <c r="E29" s="33">
        <v>0</v>
      </c>
      <c r="F29" s="34"/>
      <c r="G29" s="35"/>
      <c r="H29" s="35"/>
      <c r="I29" s="35">
        <f t="shared" si="9"/>
        <v>0</v>
      </c>
      <c r="J29" s="35">
        <f t="shared" si="10"/>
        <v>0</v>
      </c>
    </row>
    <row r="30" spans="1:13">
      <c r="A30" s="29" t="s">
        <v>51</v>
      </c>
      <c r="B30" s="30" t="s">
        <v>52</v>
      </c>
      <c r="C30" s="31" t="s">
        <v>1</v>
      </c>
      <c r="D30" s="33"/>
      <c r="E30" s="33">
        <v>50368.269889349998</v>
      </c>
      <c r="F30" s="34"/>
      <c r="G30" s="35"/>
      <c r="H30" s="35"/>
      <c r="I30" s="35">
        <f t="shared" si="9"/>
        <v>0</v>
      </c>
      <c r="J30" s="35">
        <f t="shared" si="10"/>
        <v>0</v>
      </c>
    </row>
    <row r="31" spans="1:13">
      <c r="A31" s="29" t="s">
        <v>53</v>
      </c>
      <c r="B31" s="30" t="s">
        <v>54</v>
      </c>
      <c r="C31" s="31" t="s">
        <v>1</v>
      </c>
      <c r="D31" s="33"/>
      <c r="E31" s="33">
        <v>838441.81038467668</v>
      </c>
      <c r="F31" s="34">
        <v>54752.148260000002</v>
      </c>
      <c r="G31" s="35"/>
      <c r="H31" s="36"/>
      <c r="I31" s="35">
        <f t="shared" si="9"/>
        <v>0</v>
      </c>
      <c r="J31" s="35">
        <f t="shared" si="10"/>
        <v>0</v>
      </c>
    </row>
    <row r="32" spans="1:13" s="47" customFormat="1" ht="21" customHeight="1" thickBot="1">
      <c r="A32" s="42" t="s">
        <v>55</v>
      </c>
      <c r="B32" s="43"/>
      <c r="C32" s="42"/>
      <c r="D32" s="44">
        <f>+D33</f>
        <v>0</v>
      </c>
      <c r="E32" s="46">
        <f>+E33</f>
        <v>0</v>
      </c>
      <c r="F32" s="52"/>
      <c r="G32" s="46"/>
      <c r="H32" s="53"/>
      <c r="I32" s="44"/>
      <c r="J32" s="46"/>
    </row>
    <row r="33" spans="1:56" ht="15.75" thickTop="1">
      <c r="A33" s="54" t="s">
        <v>56</v>
      </c>
      <c r="B33" s="31"/>
      <c r="C33" s="50" t="s">
        <v>21</v>
      </c>
      <c r="D33" s="33">
        <v>0</v>
      </c>
      <c r="E33" s="33">
        <v>0</v>
      </c>
      <c r="F33" s="51"/>
      <c r="G33" s="49"/>
      <c r="H33" s="49"/>
      <c r="I33" s="55"/>
      <c r="J33" s="56"/>
    </row>
    <row r="34" spans="1:56" s="47" customFormat="1" ht="15.75" thickBot="1">
      <c r="A34" s="42" t="s">
        <v>57</v>
      </c>
      <c r="B34" s="43"/>
      <c r="C34" s="42"/>
      <c r="D34" s="45">
        <f>+D35</f>
        <v>43368.225999999995</v>
      </c>
      <c r="E34" s="46">
        <f>+E35</f>
        <v>43368.225999999995</v>
      </c>
      <c r="F34" s="46">
        <f t="shared" ref="F34:J34" si="11">+F35</f>
        <v>0</v>
      </c>
      <c r="G34" s="46">
        <f t="shared" si="11"/>
        <v>0</v>
      </c>
      <c r="H34" s="46">
        <f t="shared" si="11"/>
        <v>0</v>
      </c>
      <c r="I34" s="46">
        <f t="shared" si="11"/>
        <v>0</v>
      </c>
      <c r="J34" s="46">
        <f t="shared" si="11"/>
        <v>0</v>
      </c>
    </row>
    <row r="35" spans="1:56" s="47" customFormat="1" ht="16.5" thickTop="1" thickBot="1">
      <c r="A35" s="42" t="s">
        <v>58</v>
      </c>
      <c r="B35" s="43"/>
      <c r="C35" s="42" t="s">
        <v>59</v>
      </c>
      <c r="D35" s="44">
        <f>SUM(D36:D43)</f>
        <v>43368.225999999995</v>
      </c>
      <c r="E35" s="46">
        <f>SUM(E36:E43)</f>
        <v>43368.225999999995</v>
      </c>
      <c r="F35" s="46">
        <f t="shared" ref="F35:J35" si="12">SUM(F36:F43)</f>
        <v>0</v>
      </c>
      <c r="G35" s="46">
        <f t="shared" si="12"/>
        <v>0</v>
      </c>
      <c r="H35" s="46">
        <f t="shared" si="12"/>
        <v>0</v>
      </c>
      <c r="I35" s="46">
        <f t="shared" si="12"/>
        <v>0</v>
      </c>
      <c r="J35" s="46">
        <f t="shared" si="12"/>
        <v>0</v>
      </c>
    </row>
    <row r="36" spans="1:56" ht="15.75" thickTop="1">
      <c r="A36" s="57" t="s">
        <v>60</v>
      </c>
      <c r="B36" s="58"/>
      <c r="C36" s="31"/>
      <c r="D36" s="33"/>
      <c r="E36" s="59"/>
      <c r="F36" s="60"/>
      <c r="G36" s="49"/>
      <c r="H36" s="49"/>
      <c r="I36" s="55"/>
      <c r="J36" s="49"/>
    </row>
    <row r="37" spans="1:56">
      <c r="A37" s="57" t="s">
        <v>61</v>
      </c>
      <c r="B37" s="58"/>
      <c r="C37" s="31"/>
      <c r="D37" s="33"/>
      <c r="E37" s="59"/>
      <c r="F37" s="60"/>
      <c r="G37" s="49"/>
      <c r="H37" s="49"/>
      <c r="I37" s="55"/>
      <c r="J37" s="49"/>
    </row>
    <row r="38" spans="1:56">
      <c r="A38" s="61" t="s">
        <v>62</v>
      </c>
      <c r="B38" s="31"/>
      <c r="C38" s="31" t="s">
        <v>21</v>
      </c>
      <c r="D38" s="62">
        <v>43180.115999999995</v>
      </c>
      <c r="E38" s="59">
        <f>+D38+F38-G38</f>
        <v>43180.115999999995</v>
      </c>
      <c r="F38" s="51"/>
      <c r="G38" s="49"/>
      <c r="H38" s="49"/>
      <c r="I38" s="49"/>
      <c r="J38" s="49"/>
    </row>
    <row r="39" spans="1:56">
      <c r="A39" s="57" t="s">
        <v>63</v>
      </c>
      <c r="B39" s="58"/>
      <c r="C39" s="31"/>
      <c r="D39" s="32"/>
      <c r="E39" s="59"/>
      <c r="F39" s="60"/>
      <c r="G39" s="49"/>
      <c r="H39" s="49"/>
      <c r="I39" s="55"/>
      <c r="J39" s="49"/>
    </row>
    <row r="40" spans="1:56">
      <c r="A40" s="63" t="s">
        <v>64</v>
      </c>
      <c r="B40" s="31"/>
      <c r="C40" s="31" t="s">
        <v>21</v>
      </c>
      <c r="D40" s="32"/>
      <c r="E40" s="59"/>
      <c r="F40" s="51"/>
      <c r="G40" s="49"/>
      <c r="H40" s="49"/>
      <c r="I40" s="55"/>
      <c r="J40" s="49"/>
    </row>
    <row r="41" spans="1:56">
      <c r="A41" s="63" t="s">
        <v>65</v>
      </c>
      <c r="B41" s="31"/>
      <c r="C41" s="31" t="s">
        <v>21</v>
      </c>
      <c r="D41" s="62">
        <v>188.11</v>
      </c>
      <c r="E41" s="59">
        <f>+D41+F41-G41</f>
        <v>188.11</v>
      </c>
      <c r="F41" s="51"/>
      <c r="G41" s="49"/>
      <c r="H41" s="49"/>
      <c r="I41" s="55"/>
      <c r="J41" s="49"/>
    </row>
    <row r="42" spans="1:56">
      <c r="A42" s="57" t="s">
        <v>66</v>
      </c>
      <c r="B42" s="58"/>
      <c r="C42" s="31"/>
      <c r="D42" s="33"/>
      <c r="E42" s="59"/>
      <c r="F42" s="60"/>
      <c r="G42" s="49"/>
      <c r="H42" s="49"/>
      <c r="I42" s="55"/>
      <c r="J42" s="49"/>
    </row>
    <row r="43" spans="1:56" s="69" customFormat="1">
      <c r="A43" s="64"/>
      <c r="B43" s="65"/>
      <c r="C43" s="65"/>
      <c r="D43" s="33"/>
      <c r="E43" s="66"/>
      <c r="F43" s="67"/>
      <c r="G43" s="68"/>
      <c r="H43" s="68"/>
      <c r="I43" s="66"/>
      <c r="J43" s="68"/>
    </row>
    <row r="44" spans="1:56" ht="15.75" thickBot="1">
      <c r="A44" s="70" t="s">
        <v>67</v>
      </c>
      <c r="B44" s="71"/>
      <c r="C44" s="72"/>
      <c r="D44" s="73"/>
      <c r="E44" s="73"/>
      <c r="F44" s="74"/>
      <c r="G44" s="75"/>
      <c r="H44" s="76"/>
      <c r="I44" s="77"/>
      <c r="J44" s="78"/>
    </row>
    <row r="45" spans="1:56" s="47" customFormat="1" ht="15.75" thickBot="1">
      <c r="A45" s="42" t="s">
        <v>68</v>
      </c>
      <c r="B45" s="43"/>
      <c r="C45" s="42" t="s">
        <v>59</v>
      </c>
      <c r="D45" s="44">
        <f>+D34+D19+D8</f>
        <v>6210031.4904900007</v>
      </c>
      <c r="E45" s="46">
        <f>+E34+E19+E8</f>
        <v>25992353.979201749</v>
      </c>
      <c r="F45" s="46">
        <f t="shared" ref="F45:J45" si="13">+F34+F19+F8</f>
        <v>54752.148260000002</v>
      </c>
      <c r="G45" s="46">
        <f t="shared" si="13"/>
        <v>150635.88814</v>
      </c>
      <c r="H45" s="46">
        <f>+H34+H19+H8</f>
        <v>158430.61318999997</v>
      </c>
      <c r="I45" s="46">
        <f t="shared" si="13"/>
        <v>150635.88814</v>
      </c>
      <c r="J45" s="137">
        <f t="shared" si="13"/>
        <v>158430.61318999997</v>
      </c>
    </row>
    <row r="46" spans="1:56" s="84" customFormat="1" ht="15.75" thickTop="1">
      <c r="A46" s="79"/>
      <c r="B46" s="80"/>
      <c r="C46" s="81"/>
      <c r="D46" s="82"/>
      <c r="E46" s="82"/>
      <c r="F46" s="83"/>
      <c r="G46" s="82"/>
      <c r="H46" s="82">
        <f>+G45+H45</f>
        <v>309066.50133</v>
      </c>
      <c r="I46" s="82"/>
      <c r="J46" s="136">
        <f>+I45+J45</f>
        <v>309066.50133</v>
      </c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</row>
    <row r="47" spans="1:56" ht="15.75" thickBot="1">
      <c r="A47" s="85"/>
      <c r="B47" s="86"/>
      <c r="C47" s="87"/>
      <c r="D47" s="88"/>
      <c r="E47" s="88"/>
      <c r="F47" s="89"/>
      <c r="G47" s="90"/>
      <c r="H47" s="91"/>
      <c r="I47" s="88"/>
      <c r="J47" s="90"/>
    </row>
    <row r="48" spans="1:56" ht="15.75" thickBot="1">
      <c r="A48" s="92"/>
      <c r="B48" s="92"/>
      <c r="C48" s="93"/>
      <c r="D48" s="94"/>
      <c r="E48" s="94"/>
    </row>
    <row r="49" spans="1:7" ht="20.25" thickBot="1">
      <c r="A49" s="122" t="s">
        <v>79</v>
      </c>
      <c r="B49" s="123"/>
      <c r="C49" s="124"/>
      <c r="D49" s="94"/>
      <c r="E49" s="94"/>
    </row>
    <row r="50" spans="1:7">
      <c r="A50" s="111" t="s">
        <v>69</v>
      </c>
      <c r="B50" s="112"/>
      <c r="C50" s="113">
        <f>SUM(C51:C54)</f>
        <v>3016226</v>
      </c>
      <c r="D50" s="95"/>
      <c r="E50" s="95"/>
    </row>
    <row r="51" spans="1:7">
      <c r="A51" s="114" t="s">
        <v>70</v>
      </c>
      <c r="B51" s="115"/>
      <c r="C51" s="116">
        <v>1867028</v>
      </c>
      <c r="D51" s="96"/>
      <c r="E51" s="96"/>
    </row>
    <row r="52" spans="1:7">
      <c r="A52" s="117" t="s">
        <v>71</v>
      </c>
      <c r="B52" s="118"/>
      <c r="C52" s="116">
        <v>707298</v>
      </c>
      <c r="D52" s="97"/>
      <c r="E52" s="97"/>
    </row>
    <row r="53" spans="1:7">
      <c r="A53" s="117" t="s">
        <v>72</v>
      </c>
      <c r="B53" s="118"/>
      <c r="C53" s="116">
        <v>395008</v>
      </c>
      <c r="D53" s="98"/>
      <c r="E53" s="98"/>
      <c r="F53" s="98"/>
      <c r="G53" s="98"/>
    </row>
    <row r="54" spans="1:7">
      <c r="A54" s="119" t="s">
        <v>73</v>
      </c>
      <c r="B54" s="120"/>
      <c r="C54" s="121">
        <v>46892</v>
      </c>
      <c r="D54" s="98"/>
      <c r="E54" s="98"/>
      <c r="F54" s="98"/>
      <c r="G54" s="98"/>
    </row>
    <row r="55" spans="1:7">
      <c r="A55" s="99"/>
      <c r="B55" s="100"/>
      <c r="C55" s="101"/>
      <c r="D55" s="98"/>
      <c r="E55" s="98"/>
      <c r="F55" s="98"/>
      <c r="G55" s="98"/>
    </row>
    <row r="56" spans="1:7">
      <c r="A56" s="102" t="s">
        <v>78</v>
      </c>
      <c r="B56" s="103"/>
      <c r="C56" s="104"/>
      <c r="D56" s="98"/>
      <c r="E56" s="98"/>
      <c r="F56" s="98"/>
      <c r="G56" s="98"/>
    </row>
    <row r="57" spans="1:7">
      <c r="A57" s="104" t="s">
        <v>74</v>
      </c>
      <c r="B57" s="92"/>
      <c r="C57" s="105"/>
      <c r="D57" s="98"/>
      <c r="E57" s="98"/>
      <c r="F57" s="98"/>
      <c r="G57" s="98"/>
    </row>
    <row r="58" spans="1:7">
      <c r="A58" s="104" t="s">
        <v>80</v>
      </c>
      <c r="B58" s="92"/>
      <c r="D58" s="98"/>
      <c r="E58" s="98"/>
      <c r="F58" s="98"/>
      <c r="G58" s="98"/>
    </row>
    <row r="59" spans="1:7">
      <c r="A59" s="102" t="s">
        <v>75</v>
      </c>
      <c r="B59" s="103"/>
      <c r="D59" s="98"/>
      <c r="E59" s="98"/>
      <c r="F59" s="98"/>
      <c r="G59" s="98"/>
    </row>
    <row r="60" spans="1:7">
      <c r="A60" s="106" t="s">
        <v>76</v>
      </c>
      <c r="B60" s="107"/>
      <c r="D60" s="98"/>
      <c r="E60" s="98"/>
      <c r="F60" s="98"/>
      <c r="G60" s="98"/>
    </row>
    <row r="61" spans="1:7">
      <c r="D61" s="98"/>
      <c r="E61" s="98"/>
      <c r="F61" s="98"/>
      <c r="G61" s="98"/>
    </row>
    <row r="62" spans="1:7">
      <c r="D62" s="98"/>
      <c r="E62" s="98"/>
      <c r="F62" s="98"/>
      <c r="G62" s="98"/>
    </row>
    <row r="63" spans="1:7">
      <c r="D63" s="98"/>
      <c r="E63" s="98"/>
      <c r="F63" s="98"/>
      <c r="G63" s="98"/>
    </row>
    <row r="64" spans="1:7">
      <c r="D64" s="98"/>
      <c r="E64" s="98"/>
      <c r="F64" s="98"/>
      <c r="G64" s="98"/>
    </row>
    <row r="65" spans="4:7">
      <c r="D65" s="98"/>
      <c r="E65" s="98"/>
      <c r="F65" s="98"/>
      <c r="G65" s="98"/>
    </row>
    <row r="66" spans="4:7">
      <c r="D66" s="98"/>
      <c r="E66" s="98"/>
      <c r="F66" s="98"/>
      <c r="G66" s="98"/>
    </row>
    <row r="67" spans="4:7">
      <c r="D67" s="98"/>
      <c r="E67" s="98"/>
      <c r="F67" s="98"/>
      <c r="G67" s="98"/>
    </row>
    <row r="68" spans="4:7">
      <c r="D68" s="98"/>
      <c r="E68" s="98"/>
      <c r="F68" s="98"/>
      <c r="G68" s="98"/>
    </row>
  </sheetData>
  <mergeCells count="6">
    <mergeCell ref="A49:C49"/>
    <mergeCell ref="A5:A7"/>
    <mergeCell ref="F5:J5"/>
    <mergeCell ref="F6:F7"/>
    <mergeCell ref="G6:H6"/>
    <mergeCell ref="I6:J6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Carolina</cp:lastModifiedBy>
  <cp:lastPrinted>2022-02-24T13:42:59Z</cp:lastPrinted>
  <dcterms:created xsi:type="dcterms:W3CDTF">2021-02-22T10:58:47Z</dcterms:created>
  <dcterms:modified xsi:type="dcterms:W3CDTF">2022-02-24T13:43:01Z</dcterms:modified>
</cp:coreProperties>
</file>