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SEPTIEMBRE 2022\"/>
    </mc:Choice>
  </mc:AlternateContent>
  <xr:revisionPtr revIDLastSave="0" documentId="13_ncr:1_{FB0E737F-A665-4EAE-BD36-2D77943CDB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H47" i="1"/>
  <c r="I47" i="1"/>
  <c r="F47" i="1"/>
  <c r="E47" i="1"/>
  <c r="C51" i="1"/>
  <c r="I44" i="1" l="1"/>
  <c r="H44" i="1"/>
  <c r="I43" i="1"/>
  <c r="H43" i="1"/>
  <c r="I42" i="1"/>
  <c r="H42" i="1"/>
  <c r="I41" i="1"/>
  <c r="H41" i="1"/>
  <c r="I40" i="1"/>
  <c r="H40" i="1"/>
  <c r="G37" i="1"/>
  <c r="F37" i="1"/>
  <c r="E37" i="1"/>
  <c r="D37" i="1"/>
  <c r="G21" i="1"/>
  <c r="F21" i="1"/>
  <c r="E21" i="1"/>
  <c r="D21" i="1"/>
  <c r="E13" i="1"/>
  <c r="E9" i="1"/>
  <c r="G13" i="1"/>
  <c r="F13" i="1"/>
  <c r="G9" i="1"/>
  <c r="F9" i="1"/>
  <c r="H33" i="1"/>
  <c r="I32" i="1"/>
  <c r="H32" i="1"/>
  <c r="I31" i="1"/>
  <c r="H31" i="1"/>
  <c r="I30" i="1"/>
  <c r="H30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H12" i="1"/>
  <c r="H11" i="1"/>
  <c r="I37" i="1" l="1"/>
  <c r="G8" i="1"/>
  <c r="I21" i="1"/>
  <c r="H13" i="1"/>
  <c r="I13" i="1"/>
  <c r="I9" i="1"/>
  <c r="H9" i="1"/>
  <c r="H21" i="1"/>
  <c r="F8" i="1"/>
  <c r="H37" i="1"/>
  <c r="E8" i="1"/>
  <c r="D13" i="1"/>
  <c r="D9" i="1"/>
  <c r="D8" i="1" l="1"/>
  <c r="D47" i="1" s="1"/>
  <c r="I8" i="1"/>
  <c r="G48" i="1"/>
  <c r="H8" i="1"/>
  <c r="I48" i="1" l="1"/>
</calcChain>
</file>

<file path=xl/sharedStrings.xml><?xml version="1.0" encoding="utf-8"?>
<sst xmlns="http://schemas.openxmlformats.org/spreadsheetml/2006/main" count="116" uniqueCount="84">
  <si>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</si>
  <si>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</si>
  <si>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</si>
  <si>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</si>
  <si>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</si>
  <si>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</si>
  <si>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DEL</t>
  </si>
  <si>
    <t>PRESTAMO</t>
  </si>
  <si>
    <t>DE ORIGEN</t>
  </si>
  <si>
    <t xml:space="preserve"> GOBIERNO NACIONAL</t>
  </si>
  <si>
    <t>FONDOS FIDUCIARIOS</t>
  </si>
  <si>
    <t>SEPTIEM./2023</t>
  </si>
  <si>
    <t>Pesos</t>
  </si>
  <si>
    <t>Programa Federal de Desendeudamiento</t>
  </si>
  <si>
    <t>FEB./2030</t>
  </si>
  <si>
    <t>Fondo Fiduciario de Infraestructura Regional - San Juan Conectado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</si>
  <si>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</si>
  <si>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</si>
  <si>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</si>
  <si>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</si>
  <si>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</si>
  <si>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</si>
  <si>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</si>
  <si>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</si>
  <si>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</si>
  <si>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</si>
  <si>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</si>
  <si>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</si>
  <si>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</si>
  <si>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</si>
  <si>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</si>
  <si>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</si>
  <si>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</si>
  <si>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</si>
  <si>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</si>
  <si>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</si>
  <si>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</si>
  <si>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</si>
  <si>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</si>
  <si>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</si>
  <si>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</si>
  <si>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</si>
  <si>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</si>
  <si>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</si>
  <si>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</si>
  <si>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</si>
  <si>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</si>
  <si>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</si>
  <si>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</si>
  <si>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</si>
  <si>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</si>
  <si>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</si>
  <si>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</si>
  <si>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</si>
  <si>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</si>
  <si>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</si>
  <si>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</si>
  <si>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</si>
  <si>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</si>
  <si>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</si>
  <si>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</si>
  <si>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</si>
  <si>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</si>
  <si>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</si>
  <si>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</si>
  <si>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</si>
  <si>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</si>
  <si>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</si>
  <si>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</si>
  <si>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Préstamo Cancelado.-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</si>
  <si>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</si>
  <si>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</si>
  <si>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t>DEUDA</t>
  </si>
  <si>
    <t>USO DEL.CTO.</t>
  </si>
  <si>
    <t>DEVENGADO</t>
  </si>
  <si>
    <t>BASE CAJA</t>
  </si>
  <si>
    <t>Amortización</t>
  </si>
  <si>
    <t>Intereses</t>
  </si>
  <si>
    <t>Fondo Nacional de Desarrollo Productivo</t>
  </si>
  <si>
    <r>
      <t xml:space="preserve">FONDO FIDUCIARIO DESARROLLO PROVINCIAL-CAMESA- </t>
    </r>
    <r>
      <rPr>
        <b/>
        <sz val="11"/>
        <color theme="1"/>
        <rFont val="Calibri"/>
        <family val="2"/>
        <scheme val="minor"/>
      </rPr>
      <t>Nota Nº 6</t>
    </r>
  </si>
  <si>
    <r>
      <t xml:space="preserve">Nota N°5: </t>
    </r>
    <r>
      <rPr>
        <sz val="10"/>
        <rFont val="Arial"/>
        <family val="2"/>
      </rPr>
      <t>El saldo de este préstamo se actualiza con CER mensualmente</t>
    </r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</si>
  <si>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$147,32  (c</t>
    </r>
    <r>
      <rPr>
        <i/>
        <sz val="10"/>
        <rFont val="Arial"/>
        <family val="2"/>
      </rPr>
      <t>otización del dólar al 30/09/2022)</t>
    </r>
  </si>
  <si>
    <t>Deuda Flotante al 30/09/2022</t>
  </si>
  <si>
    <t>Septiembre 2022 - Acumulado-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</si>
</sst>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$_-;\-* #,##0.00\ _$_-;_-* &quot;-&quot;??\ _$_-;_-@_-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left" vertical="center" indent="2"/>
    </xf>
    <xf numFmtId="0" fontId="6" fillId="0" borderId="15" xfId="0" applyFont="1" applyBorder="1" applyAlignment="1">
      <alignment horizontal="center" vertical="center"/>
    </xf>
    <xf numFmtId="0" fontId="0" fillId="0" borderId="6" xfId="0" applyFont="1" applyFill="1" applyBorder="1"/>
    <xf numFmtId="17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6" fillId="0" borderId="16" xfId="0" applyFont="1" applyBorder="1" applyAlignment="1">
      <alignment horizontal="left" vertical="center" indent="2"/>
    </xf>
    <xf numFmtId="0" fontId="6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6" xfId="0" applyFill="1" applyBorder="1"/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11" fillId="0" borderId="6" xfId="3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6" fontId="6" fillId="0" borderId="22" xfId="0" applyNumberFormat="1" applyFont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7" fontId="0" fillId="0" borderId="0" xfId="4" applyNumberFormat="1" applyFont="1" applyFill="1" applyBorder="1" applyAlignment="1" applyProtection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0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7" fontId="6" fillId="0" borderId="15" xfId="5" applyNumberFormat="1" applyFont="1" applyBorder="1" applyAlignment="1">
      <alignment horizontal="center" vertical="center"/>
    </xf>
    <xf numFmtId="167" fontId="0" fillId="4" borderId="7" xfId="5" applyNumberFormat="1" applyFont="1" applyFill="1" applyBorder="1" applyAlignment="1" applyProtection="1">
      <alignment horizontal="center" vertical="center"/>
    </xf>
    <xf numFmtId="167" fontId="9" fillId="5" borderId="7" xfId="2" applyNumberFormat="1" applyFont="1" applyFill="1" applyBorder="1" applyAlignment="1" applyProtection="1"/>
    <xf numFmtId="167" fontId="9" fillId="5" borderId="6" xfId="2" applyNumberFormat="1" applyFont="1" applyFill="1" applyBorder="1" applyAlignment="1" applyProtection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7" fontId="0" fillId="0" borderId="6" xfId="5" applyNumberFormat="1" applyFont="1" applyFill="1" applyBorder="1" applyAlignment="1" applyProtection="1">
      <alignment horizontal="center" vertical="center"/>
    </xf>
    <xf numFmtId="167" fontId="0" fillId="0" borderId="7" xfId="5" applyNumberFormat="1" applyFont="1" applyFill="1" applyBorder="1" applyAlignment="1" applyProtection="1"/>
    <xf numFmtId="165" fontId="6" fillId="0" borderId="18" xfId="0" applyNumberFormat="1" applyFont="1" applyFill="1" applyBorder="1" applyAlignment="1">
      <alignment vertical="center"/>
    </xf>
    <xf numFmtId="167" fontId="6" fillId="0" borderId="17" xfId="5" applyNumberFormat="1" applyFont="1" applyFill="1" applyBorder="1" applyAlignment="1">
      <alignment horizontal="center" vertical="center"/>
    </xf>
    <xf numFmtId="167" fontId="0" fillId="0" borderId="7" xfId="5" applyNumberFormat="1" applyFont="1" applyFill="1" applyBorder="1" applyAlignment="1" applyProtection="1">
      <alignment horizontal="center" vertical="center"/>
    </xf>
    <xf numFmtId="168" fontId="0" fillId="0" borderId="6" xfId="5" applyNumberFormat="1" applyFont="1" applyFill="1" applyBorder="1" applyAlignment="1" applyProtection="1">
      <alignment horizontal="center" vertical="center"/>
    </xf>
    <xf numFmtId="167" fontId="0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/>
    <xf numFmtId="167" fontId="11" fillId="0" borderId="7" xfId="3" applyNumberFormat="1" applyFont="1" applyFill="1" applyBorder="1" applyAlignment="1" applyProtection="1">
      <alignment horizontal="center" vertical="center"/>
    </xf>
    <xf numFmtId="167" fontId="11" fillId="0" borderId="7" xfId="3" applyNumberFormat="1" applyFont="1" applyFill="1" applyBorder="1" applyAlignment="1" applyProtection="1"/>
    <xf numFmtId="167" fontId="11" fillId="0" borderId="6" xfId="3" applyNumberFormat="1" applyFont="1" applyFill="1" applyBorder="1" applyAlignment="1" applyProtection="1">
      <alignment horizontal="center" vertical="center"/>
    </xf>
    <xf numFmtId="167" fontId="6" fillId="0" borderId="21" xfId="5" applyNumberFormat="1" applyFont="1" applyFill="1" applyBorder="1" applyAlignment="1" applyProtection="1">
      <alignment horizontal="center" vertical="center"/>
    </xf>
    <xf numFmtId="167" fontId="6" fillId="0" borderId="21" xfId="5" applyNumberFormat="1" applyFont="1" applyFill="1" applyBorder="1" applyAlignment="1" applyProtection="1"/>
    <xf numFmtId="166" fontId="0" fillId="0" borderId="20" xfId="5" applyNumberFormat="1" applyFont="1" applyFill="1" applyBorder="1" applyAlignment="1" applyProtection="1">
      <alignment horizontal="center" vertical="center"/>
    </xf>
    <xf numFmtId="167" fontId="0" fillId="0" borderId="20" xfId="5" applyNumberFormat="1" applyFont="1" applyFill="1" applyBorder="1" applyAlignment="1" applyProtection="1">
      <alignment horizontal="center" vertical="center"/>
    </xf>
    <xf numFmtId="166" fontId="0" fillId="0" borderId="21" xfId="5" applyNumberFormat="1" applyFont="1" applyFill="1" applyBorder="1" applyAlignment="1" applyProtection="1">
      <alignment horizontal="center" vertical="center"/>
    </xf>
    <xf numFmtId="167" fontId="12" fillId="0" borderId="20" xfId="5" applyNumberFormat="1" applyFont="1" applyFill="1" applyBorder="1" applyAlignment="1" applyProtection="1">
      <alignment horizontal="center" vertical="center"/>
    </xf>
    <xf numFmtId="167" fontId="6" fillId="0" borderId="23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horizontal="right"/>
    </xf>
    <xf numFmtId="165" fontId="6" fillId="0" borderId="1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6" fillId="4" borderId="24" xfId="0" applyFont="1" applyFill="1" applyBorder="1"/>
    <xf numFmtId="0" fontId="6" fillId="4" borderId="24" xfId="0" applyFont="1" applyFill="1" applyBorder="1" applyAlignment="1">
      <alignment horizontal="center"/>
    </xf>
    <xf numFmtId="167" fontId="6" fillId="4" borderId="25" xfId="0" applyNumberFormat="1" applyFont="1" applyFill="1" applyBorder="1"/>
    <xf numFmtId="0" fontId="0" fillId="4" borderId="24" xfId="0" applyFont="1" applyFill="1" applyBorder="1" applyAlignment="1">
      <alignment wrapText="1"/>
    </xf>
    <xf numFmtId="0" fontId="0" fillId="4" borderId="24" xfId="0" applyFont="1" applyFill="1" applyBorder="1" applyAlignment="1">
      <alignment horizontal="center" wrapText="1"/>
    </xf>
    <xf numFmtId="167" fontId="0" fillId="4" borderId="25" xfId="4" applyNumberFormat="1" applyFont="1" applyFill="1" applyBorder="1" applyAlignment="1" applyProtection="1"/>
    <xf numFmtId="0" fontId="0" fillId="4" borderId="24" xfId="0" applyFont="1" applyFill="1" applyBorder="1"/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/>
    <xf numFmtId="0" fontId="0" fillId="4" borderId="26" xfId="0" applyFont="1" applyFill="1" applyBorder="1" applyAlignment="1">
      <alignment horizontal="center"/>
    </xf>
    <xf numFmtId="167" fontId="0" fillId="4" borderId="26" xfId="4" applyNumberFormat="1" applyFont="1" applyFill="1" applyBorder="1" applyAlignment="1" applyProtection="1"/>
    <xf numFmtId="167" fontId="6" fillId="0" borderId="27" xfId="0" applyNumberFormat="1" applyFont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5" fontId="0" fillId="0" borderId="0" xfId="0" applyNumberFormat="1"/>
    <xf numFmtId="43" fontId="0" fillId="0" borderId="0" xfId="6" applyFont="1"/>
    <xf numFmtId="0" fontId="13" fillId="4" borderId="8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" fontId="6" fillId="0" borderId="8" xfId="0" applyNumberFormat="1" applyFont="1" applyFill="1" applyBorder="1" applyAlignment="1">
      <alignment horizontal="center" vertical="center"/>
    </xf>
    <xf numFmtId="17" fontId="6" fillId="0" borderId="3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</cellXfs>
  <cellStyles count="7">
    <cellStyle name="Bueno" xfId="2" builtinId="26"/>
    <cellStyle name="Encabezado 1" xfId="1" builtinId="16"/>
    <cellStyle name="Incorrecto" xfId="3" builtinId="27"/>
    <cellStyle name="Millares" xfId="6" builtinId="3"/>
    <cellStyle name="Millares 2" xfId="4" xr:uid="{00000000-0005-0000-0000-000003000000}"/>
    <cellStyle name="Millares 3" xfId="5" xr:uid="{00000000-0005-0000-0000-000004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zoomScaleNormal="100" workbookViewId="0"/>
  </sheetViews>
  <sheetFormatPr baseColWidth="10" defaultRowHeight="15" x14ac:dyDescent="0.25"/>
  <cols>
    <col min="1" max="1" width="86.5703125" customWidth="1"/>
    <col min="2" max="2" width="15" bestFit="1" customWidth="1"/>
    <col min="3" max="3" width="15" customWidth="1"/>
    <col min="4" max="4" width="14.5703125" bestFit="1" customWidth="1"/>
    <col min="5" max="5" width="14.140625" bestFit="1" customWidth="1"/>
    <col min="6" max="6" width="13.7109375" bestFit="1" customWidth="1"/>
    <col min="7" max="7" width="17.42578125" bestFit="1" customWidth="1"/>
    <col min="8" max="8" width="13.7109375" bestFit="1" customWidth="1"/>
    <col min="9" max="9" width="13.85546875" customWidth="1"/>
  </cols>
  <sheetData>
    <row r="1" spans="1:9" ht="15.75" x14ac:dyDescent="0.25">
      <c r="A1" s="2" t="s">
        <v>0</v>
      </c>
      <c r="B1" s="3"/>
      <c r="C1" s="2"/>
      <c r="D1" s="47"/>
      <c r="E1" s="46"/>
      <c r="F1" s="46"/>
      <c r="G1" s="46"/>
      <c r="H1" s="46"/>
      <c r="I1" s="46"/>
    </row>
    <row r="2" spans="1:9" ht="15.75" x14ac:dyDescent="0.25">
      <c r="A2" s="2" t="s">
        <v>1</v>
      </c>
      <c r="B2" s="3"/>
      <c r="C2" s="2"/>
      <c r="D2" s="47"/>
      <c r="E2" s="46"/>
      <c r="F2" s="46"/>
      <c r="G2" s="46"/>
      <c r="H2" s="46"/>
      <c r="I2" s="46"/>
    </row>
    <row r="3" spans="1:9" ht="15.75" x14ac:dyDescent="0.25">
      <c r="A3" s="2"/>
      <c r="B3" s="3"/>
      <c r="C3" s="2"/>
      <c r="D3" s="47"/>
      <c r="E3" s="46"/>
      <c r="F3" s="46"/>
      <c r="G3" s="46"/>
      <c r="H3" s="46"/>
      <c r="I3" s="46"/>
    </row>
    <row r="4" spans="1:9" ht="16.5" thickBot="1" x14ac:dyDescent="0.3">
      <c r="A4" s="2" t="s">
        <v>2</v>
      </c>
      <c r="B4" s="3"/>
      <c r="C4" s="2"/>
      <c r="D4" s="47"/>
      <c r="E4" s="46"/>
      <c r="F4" s="46"/>
      <c r="G4" s="46"/>
      <c r="H4" s="46"/>
      <c r="I4" s="46"/>
    </row>
    <row r="5" spans="1:9" ht="15.75" thickBot="1" x14ac:dyDescent="0.3">
      <c r="A5" s="99" t="s">
        <v>3</v>
      </c>
      <c r="B5" s="4" t="s">
        <v>4</v>
      </c>
      <c r="C5" s="5" t="s">
        <v>5</v>
      </c>
      <c r="D5" s="48" t="s">
        <v>72</v>
      </c>
      <c r="E5" s="102" t="s">
        <v>83</v>
      </c>
      <c r="F5" s="103"/>
      <c r="G5" s="103"/>
      <c r="H5" s="103"/>
      <c r="I5" s="104"/>
    </row>
    <row r="6" spans="1:9" ht="15.75" thickBot="1" x14ac:dyDescent="0.3">
      <c r="A6" s="100"/>
      <c r="B6" s="6" t="s">
        <v>6</v>
      </c>
      <c r="C6" s="7"/>
      <c r="D6" s="49"/>
      <c r="E6" s="105" t="s">
        <v>73</v>
      </c>
      <c r="F6" s="107" t="s">
        <v>74</v>
      </c>
      <c r="G6" s="108"/>
      <c r="H6" s="107" t="s">
        <v>75</v>
      </c>
      <c r="I6" s="109"/>
    </row>
    <row r="7" spans="1:9" ht="15.75" thickBot="1" x14ac:dyDescent="0.3">
      <c r="A7" s="101"/>
      <c r="B7" s="8" t="s">
        <v>7</v>
      </c>
      <c r="C7" s="9" t="s">
        <v>8</v>
      </c>
      <c r="D7" s="50">
        <v>44834</v>
      </c>
      <c r="E7" s="106"/>
      <c r="F7" s="51" t="s">
        <v>76</v>
      </c>
      <c r="G7" s="51" t="s">
        <v>77</v>
      </c>
      <c r="H7" s="52" t="s">
        <v>76</v>
      </c>
      <c r="I7" s="51" t="s">
        <v>77</v>
      </c>
    </row>
    <row r="8" spans="1:9" ht="15.75" thickBot="1" x14ac:dyDescent="0.3">
      <c r="A8" s="10" t="s">
        <v>9</v>
      </c>
      <c r="B8" s="11"/>
      <c r="C8" s="12"/>
      <c r="D8" s="79">
        <f>+D9+D13+1</f>
        <v>5039179.2197435368</v>
      </c>
      <c r="E8" s="79">
        <f t="shared" ref="E8:H8" si="0">+E9+E13</f>
        <v>549955</v>
      </c>
      <c r="F8" s="79">
        <f t="shared" si="0"/>
        <v>1727670</v>
      </c>
      <c r="G8" s="79">
        <f>+G9+G13</f>
        <v>1416674</v>
      </c>
      <c r="H8" s="79">
        <f t="shared" si="0"/>
        <v>1727670</v>
      </c>
      <c r="I8" s="93">
        <f>+I9+I13+1-1</f>
        <v>1416674</v>
      </c>
    </row>
    <row r="9" spans="1:9" ht="15.75" thickTop="1" x14ac:dyDescent="0.25">
      <c r="A9" s="13" t="s">
        <v>10</v>
      </c>
      <c r="B9" s="14"/>
      <c r="C9" s="14"/>
      <c r="D9" s="53">
        <f t="shared" ref="D9:I9" si="1">SUM(D10:D12)</f>
        <v>2800345.6211735373</v>
      </c>
      <c r="E9" s="53">
        <f t="shared" si="1"/>
        <v>53955</v>
      </c>
      <c r="F9" s="53">
        <f t="shared" si="1"/>
        <v>1064030</v>
      </c>
      <c r="G9" s="53">
        <f t="shared" si="1"/>
        <v>33419</v>
      </c>
      <c r="H9" s="53">
        <f t="shared" si="1"/>
        <v>1064030</v>
      </c>
      <c r="I9" s="53">
        <f t="shared" si="1"/>
        <v>33419</v>
      </c>
    </row>
    <row r="10" spans="1:9" x14ac:dyDescent="0.25">
      <c r="A10" s="24" t="s">
        <v>79</v>
      </c>
      <c r="B10" s="16" t="s">
        <v>11</v>
      </c>
      <c r="C10" s="17" t="s">
        <v>12</v>
      </c>
      <c r="D10" s="54">
        <v>2096168.8637935373</v>
      </c>
      <c r="E10" s="55"/>
      <c r="F10" s="56">
        <v>1005797</v>
      </c>
      <c r="G10" s="56">
        <v>1648</v>
      </c>
      <c r="H10" s="56">
        <v>1005797</v>
      </c>
      <c r="I10" s="56">
        <v>1648</v>
      </c>
    </row>
    <row r="11" spans="1:9" x14ac:dyDescent="0.25">
      <c r="A11" s="15" t="s">
        <v>13</v>
      </c>
      <c r="B11" s="16" t="s">
        <v>14</v>
      </c>
      <c r="C11" s="17" t="s">
        <v>12</v>
      </c>
      <c r="D11" s="54">
        <v>650221.9513800001</v>
      </c>
      <c r="E11" s="55"/>
      <c r="F11" s="56">
        <v>58233</v>
      </c>
      <c r="G11" s="56">
        <v>29812</v>
      </c>
      <c r="H11" s="56">
        <f>+F11</f>
        <v>58233</v>
      </c>
      <c r="I11" s="56">
        <v>29812</v>
      </c>
    </row>
    <row r="12" spans="1:9" x14ac:dyDescent="0.25">
      <c r="A12" s="15" t="s">
        <v>15</v>
      </c>
      <c r="B12" s="16" t="s">
        <v>14</v>
      </c>
      <c r="C12" s="17" t="s">
        <v>12</v>
      </c>
      <c r="D12" s="54">
        <v>53954.805999999997</v>
      </c>
      <c r="E12" s="55">
        <v>53955</v>
      </c>
      <c r="F12" s="56">
        <v>0</v>
      </c>
      <c r="G12" s="56">
        <v>1959</v>
      </c>
      <c r="H12" s="56">
        <f>+F12</f>
        <v>0</v>
      </c>
      <c r="I12" s="56">
        <v>1959</v>
      </c>
    </row>
    <row r="13" spans="1:9" x14ac:dyDescent="0.25">
      <c r="A13" s="18" t="s">
        <v>16</v>
      </c>
      <c r="B13" s="19"/>
      <c r="C13" s="20"/>
      <c r="D13" s="57">
        <f t="shared" ref="D13:I13" si="2">SUM(D14:D20)</f>
        <v>2238832.5985699999</v>
      </c>
      <c r="E13" s="57">
        <f t="shared" si="2"/>
        <v>496000</v>
      </c>
      <c r="F13" s="57">
        <f t="shared" si="2"/>
        <v>663640</v>
      </c>
      <c r="G13" s="57">
        <f t="shared" si="2"/>
        <v>1383255</v>
      </c>
      <c r="H13" s="57">
        <f t="shared" si="2"/>
        <v>663640</v>
      </c>
      <c r="I13" s="57">
        <f t="shared" si="2"/>
        <v>1383255</v>
      </c>
    </row>
    <row r="14" spans="1:9" x14ac:dyDescent="0.25">
      <c r="A14" s="15" t="s">
        <v>17</v>
      </c>
      <c r="B14" s="16"/>
      <c r="C14" s="17" t="s">
        <v>12</v>
      </c>
      <c r="D14" s="54">
        <v>10766</v>
      </c>
      <c r="E14" s="55"/>
      <c r="F14" s="56"/>
      <c r="G14" s="56"/>
      <c r="H14" s="56">
        <f t="shared" ref="H14:H20" si="3">+F14</f>
        <v>0</v>
      </c>
      <c r="I14" s="56">
        <f t="shared" ref="I14:I20" si="4">+G14</f>
        <v>0</v>
      </c>
    </row>
    <row r="15" spans="1:9" x14ac:dyDescent="0.25">
      <c r="A15" s="15" t="s">
        <v>18</v>
      </c>
      <c r="B15" s="16" t="s">
        <v>19</v>
      </c>
      <c r="C15" s="17" t="s">
        <v>12</v>
      </c>
      <c r="D15" s="54">
        <v>4419.8099699999975</v>
      </c>
      <c r="E15" s="55"/>
      <c r="F15" s="56">
        <v>4883</v>
      </c>
      <c r="G15" s="56">
        <v>185</v>
      </c>
      <c r="H15" s="56">
        <f t="shared" si="3"/>
        <v>4883</v>
      </c>
      <c r="I15" s="56">
        <f t="shared" si="4"/>
        <v>185</v>
      </c>
    </row>
    <row r="16" spans="1:9" x14ac:dyDescent="0.25">
      <c r="A16" s="15" t="s">
        <v>20</v>
      </c>
      <c r="B16" s="16" t="s">
        <v>21</v>
      </c>
      <c r="C16" s="17" t="s">
        <v>12</v>
      </c>
      <c r="D16" s="54">
        <v>73299.742709999991</v>
      </c>
      <c r="E16" s="55"/>
      <c r="F16" s="56">
        <v>7672</v>
      </c>
      <c r="G16" s="56">
        <v>2906</v>
      </c>
      <c r="H16" s="56">
        <f t="shared" si="3"/>
        <v>7672</v>
      </c>
      <c r="I16" s="56">
        <f t="shared" si="4"/>
        <v>2906</v>
      </c>
    </row>
    <row r="17" spans="1:9" x14ac:dyDescent="0.25">
      <c r="A17" s="15" t="s">
        <v>22</v>
      </c>
      <c r="B17" s="16" t="s">
        <v>23</v>
      </c>
      <c r="C17" s="17" t="s">
        <v>12</v>
      </c>
      <c r="D17" s="54">
        <v>112.15111999999999</v>
      </c>
      <c r="E17" s="55"/>
      <c r="F17" s="56"/>
      <c r="G17" s="56"/>
      <c r="H17" s="56">
        <f t="shared" si="3"/>
        <v>0</v>
      </c>
      <c r="I17" s="56">
        <f t="shared" si="4"/>
        <v>0</v>
      </c>
    </row>
    <row r="18" spans="1:9" x14ac:dyDescent="0.25">
      <c r="A18" s="15" t="s">
        <v>24</v>
      </c>
      <c r="B18" s="16" t="s">
        <v>25</v>
      </c>
      <c r="C18" s="17" t="s">
        <v>12</v>
      </c>
      <c r="D18" s="54">
        <v>1552457.541</v>
      </c>
      <c r="E18" s="55"/>
      <c r="F18" s="56"/>
      <c r="G18" s="56">
        <v>1177239</v>
      </c>
      <c r="H18" s="56">
        <f t="shared" si="3"/>
        <v>0</v>
      </c>
      <c r="I18" s="56">
        <f t="shared" si="4"/>
        <v>1177239</v>
      </c>
    </row>
    <row r="19" spans="1:9" x14ac:dyDescent="0.25">
      <c r="A19" s="15" t="s">
        <v>26</v>
      </c>
      <c r="B19" s="16" t="s">
        <v>27</v>
      </c>
      <c r="C19" s="17" t="s">
        <v>12</v>
      </c>
      <c r="D19" s="54">
        <v>101777.35376999987</v>
      </c>
      <c r="E19" s="55"/>
      <c r="F19" s="56">
        <v>651085</v>
      </c>
      <c r="G19" s="56">
        <v>202925</v>
      </c>
      <c r="H19" s="56">
        <f t="shared" si="3"/>
        <v>651085</v>
      </c>
      <c r="I19" s="56">
        <f t="shared" si="4"/>
        <v>202925</v>
      </c>
    </row>
    <row r="20" spans="1:9" s="46" customFormat="1" x14ac:dyDescent="0.25">
      <c r="A20" s="24" t="s">
        <v>78</v>
      </c>
      <c r="B20" s="16">
        <v>47969</v>
      </c>
      <c r="C20" s="80" t="s">
        <v>12</v>
      </c>
      <c r="D20" s="54">
        <v>496000</v>
      </c>
      <c r="E20" s="55">
        <v>496000</v>
      </c>
      <c r="F20" s="56"/>
      <c r="G20" s="56"/>
      <c r="H20" s="56">
        <f t="shared" si="3"/>
        <v>0</v>
      </c>
      <c r="I20" s="56">
        <f t="shared" si="4"/>
        <v>0</v>
      </c>
    </row>
    <row r="21" spans="1:9" ht="15.75" thickBot="1" x14ac:dyDescent="0.3">
      <c r="A21" s="21" t="s">
        <v>28</v>
      </c>
      <c r="B21" s="22"/>
      <c r="C21" s="21"/>
      <c r="D21" s="59">
        <f>SUM(D22:D33)</f>
        <v>27212248.545734152</v>
      </c>
      <c r="E21" s="59">
        <f t="shared" ref="E21:I21" si="5">SUM(E22:E33)</f>
        <v>489132</v>
      </c>
      <c r="F21" s="59">
        <f t="shared" si="5"/>
        <v>1290259</v>
      </c>
      <c r="G21" s="59">
        <f t="shared" si="5"/>
        <v>488704.78070999996</v>
      </c>
      <c r="H21" s="59">
        <f t="shared" si="5"/>
        <v>1290259</v>
      </c>
      <c r="I21" s="59">
        <f t="shared" si="5"/>
        <v>488704.78070999996</v>
      </c>
    </row>
    <row r="22" spans="1:9" ht="15.75" thickTop="1" x14ac:dyDescent="0.25">
      <c r="A22" s="15" t="s">
        <v>29</v>
      </c>
      <c r="B22" s="16"/>
      <c r="C22" s="17" t="s">
        <v>30</v>
      </c>
      <c r="D22" s="54">
        <v>2825062.3540295996</v>
      </c>
      <c r="E22" s="55">
        <v>147417</v>
      </c>
      <c r="F22" s="56"/>
      <c r="G22" s="56">
        <v>38205.780709999999</v>
      </c>
      <c r="H22" s="56">
        <f t="shared" ref="H22:H33" si="6">+F22</f>
        <v>0</v>
      </c>
      <c r="I22" s="56">
        <f t="shared" ref="I22:I32" si="7">+G22</f>
        <v>38205.780709999999</v>
      </c>
    </row>
    <row r="23" spans="1:9" x14ac:dyDescent="0.25">
      <c r="A23" s="15" t="s">
        <v>31</v>
      </c>
      <c r="B23" s="16">
        <v>49522</v>
      </c>
      <c r="C23" s="17" t="s">
        <v>30</v>
      </c>
      <c r="D23" s="54">
        <v>4778468.9610594548</v>
      </c>
      <c r="E23" s="55">
        <v>127090</v>
      </c>
      <c r="F23" s="56">
        <v>398136</v>
      </c>
      <c r="G23" s="56">
        <v>207110</v>
      </c>
      <c r="H23" s="56">
        <f t="shared" si="6"/>
        <v>398136</v>
      </c>
      <c r="I23" s="56">
        <f t="shared" si="7"/>
        <v>207110</v>
      </c>
    </row>
    <row r="24" spans="1:9" x14ac:dyDescent="0.25">
      <c r="A24" s="15" t="s">
        <v>32</v>
      </c>
      <c r="B24" s="16" t="s">
        <v>33</v>
      </c>
      <c r="C24" s="17" t="s">
        <v>30</v>
      </c>
      <c r="D24" s="54">
        <v>106.79668759999998</v>
      </c>
      <c r="E24" s="55"/>
      <c r="F24" s="56">
        <v>0</v>
      </c>
      <c r="G24" s="56">
        <v>0</v>
      </c>
      <c r="H24" s="56">
        <f t="shared" si="6"/>
        <v>0</v>
      </c>
      <c r="I24" s="56">
        <f t="shared" si="7"/>
        <v>0</v>
      </c>
    </row>
    <row r="25" spans="1:9" x14ac:dyDescent="0.25">
      <c r="A25" s="15" t="s">
        <v>34</v>
      </c>
      <c r="B25" s="16" t="s">
        <v>35</v>
      </c>
      <c r="C25" s="17" t="s">
        <v>30</v>
      </c>
      <c r="D25" s="54">
        <v>485536.87444119994</v>
      </c>
      <c r="E25" s="55"/>
      <c r="F25" s="56">
        <v>13037</v>
      </c>
      <c r="G25" s="56">
        <v>6439</v>
      </c>
      <c r="H25" s="56">
        <f t="shared" si="6"/>
        <v>13037</v>
      </c>
      <c r="I25" s="56">
        <f t="shared" si="7"/>
        <v>6439</v>
      </c>
    </row>
    <row r="26" spans="1:9" x14ac:dyDescent="0.25">
      <c r="A26" s="15" t="s">
        <v>36</v>
      </c>
      <c r="B26" s="16" t="s">
        <v>37</v>
      </c>
      <c r="C26" s="17" t="s">
        <v>30</v>
      </c>
      <c r="D26" s="54">
        <v>8967.6556739999978</v>
      </c>
      <c r="E26" s="55"/>
      <c r="F26" s="56">
        <v>2730</v>
      </c>
      <c r="G26" s="56">
        <v>77</v>
      </c>
      <c r="H26" s="56">
        <f t="shared" si="6"/>
        <v>2730</v>
      </c>
      <c r="I26" s="56">
        <f t="shared" si="7"/>
        <v>77</v>
      </c>
    </row>
    <row r="27" spans="1:9" x14ac:dyDescent="0.25">
      <c r="A27" s="15" t="s">
        <v>38</v>
      </c>
      <c r="B27" s="16" t="s">
        <v>39</v>
      </c>
      <c r="C27" s="17" t="s">
        <v>30</v>
      </c>
      <c r="D27" s="54">
        <v>2286087.2253271998</v>
      </c>
      <c r="E27" s="55"/>
      <c r="F27" s="56">
        <v>215069</v>
      </c>
      <c r="G27" s="56">
        <v>69283</v>
      </c>
      <c r="H27" s="56">
        <f t="shared" si="6"/>
        <v>215069</v>
      </c>
      <c r="I27" s="56">
        <f t="shared" si="7"/>
        <v>69283</v>
      </c>
    </row>
    <row r="28" spans="1:9" x14ac:dyDescent="0.25">
      <c r="A28" s="15" t="s">
        <v>40</v>
      </c>
      <c r="B28" s="16" t="s">
        <v>35</v>
      </c>
      <c r="C28" s="17" t="s">
        <v>30</v>
      </c>
      <c r="D28" s="54">
        <v>5017308.233981302</v>
      </c>
      <c r="E28" s="55"/>
      <c r="F28" s="56">
        <v>271339</v>
      </c>
      <c r="G28" s="56">
        <v>67606</v>
      </c>
      <c r="H28" s="56">
        <f t="shared" si="6"/>
        <v>271339</v>
      </c>
      <c r="I28" s="56">
        <f t="shared" si="7"/>
        <v>67606</v>
      </c>
    </row>
    <row r="29" spans="1:9" x14ac:dyDescent="0.25">
      <c r="A29" s="15" t="s">
        <v>41</v>
      </c>
      <c r="B29" s="16" t="s">
        <v>35</v>
      </c>
      <c r="C29" s="17" t="s">
        <v>30</v>
      </c>
      <c r="D29" s="54">
        <v>6886325.6188147413</v>
      </c>
      <c r="E29" s="55"/>
      <c r="F29" s="56">
        <v>189284</v>
      </c>
      <c r="G29" s="56">
        <v>39772</v>
      </c>
      <c r="H29" s="56">
        <f t="shared" si="6"/>
        <v>189284</v>
      </c>
      <c r="I29" s="56">
        <v>39772</v>
      </c>
    </row>
    <row r="30" spans="1:9" x14ac:dyDescent="0.25">
      <c r="A30" s="15" t="s">
        <v>42</v>
      </c>
      <c r="B30" s="16" t="s">
        <v>33</v>
      </c>
      <c r="C30" s="17" t="s">
        <v>30</v>
      </c>
      <c r="D30" s="54">
        <v>3483542.5754431128</v>
      </c>
      <c r="E30" s="55"/>
      <c r="F30" s="56">
        <v>186272</v>
      </c>
      <c r="G30" s="56">
        <v>52038</v>
      </c>
      <c r="H30" s="56">
        <f t="shared" si="6"/>
        <v>186272</v>
      </c>
      <c r="I30" s="56">
        <f t="shared" si="7"/>
        <v>52038</v>
      </c>
    </row>
    <row r="31" spans="1:9" x14ac:dyDescent="0.25">
      <c r="A31" s="15" t="s">
        <v>43</v>
      </c>
      <c r="B31" s="16"/>
      <c r="C31" s="17" t="s">
        <v>12</v>
      </c>
      <c r="D31" s="54">
        <v>0</v>
      </c>
      <c r="E31" s="55"/>
      <c r="F31" s="56"/>
      <c r="G31" s="56"/>
      <c r="H31" s="56">
        <f t="shared" si="6"/>
        <v>0</v>
      </c>
      <c r="I31" s="56">
        <f t="shared" si="7"/>
        <v>0</v>
      </c>
    </row>
    <row r="32" spans="1:9" x14ac:dyDescent="0.25">
      <c r="A32" s="15" t="s">
        <v>44</v>
      </c>
      <c r="B32" s="16" t="s">
        <v>45</v>
      </c>
      <c r="C32" s="17" t="s">
        <v>30</v>
      </c>
      <c r="D32" s="54">
        <v>53851.31008154447</v>
      </c>
      <c r="E32" s="55"/>
      <c r="F32" s="56">
        <v>14392</v>
      </c>
      <c r="G32" s="56">
        <v>1699</v>
      </c>
      <c r="H32" s="56">
        <f t="shared" si="6"/>
        <v>14392</v>
      </c>
      <c r="I32" s="56">
        <f t="shared" si="7"/>
        <v>1699</v>
      </c>
    </row>
    <row r="33" spans="1:9" x14ac:dyDescent="0.25">
      <c r="A33" s="15" t="s">
        <v>46</v>
      </c>
      <c r="B33" s="16" t="s">
        <v>47</v>
      </c>
      <c r="C33" s="17" t="s">
        <v>30</v>
      </c>
      <c r="D33" s="54">
        <v>1386990.9401943968</v>
      </c>
      <c r="E33" s="55">
        <v>214625</v>
      </c>
      <c r="F33" s="56"/>
      <c r="G33" s="56">
        <v>6475</v>
      </c>
      <c r="H33" s="56">
        <f t="shared" si="6"/>
        <v>0</v>
      </c>
      <c r="I33" s="56">
        <v>6475</v>
      </c>
    </row>
    <row r="34" spans="1:9" ht="15.75" thickBot="1" x14ac:dyDescent="0.3">
      <c r="A34" s="21" t="s">
        <v>48</v>
      </c>
      <c r="B34" s="22"/>
      <c r="C34" s="21"/>
      <c r="D34" s="58">
        <v>0</v>
      </c>
      <c r="E34" s="62"/>
      <c r="F34" s="59"/>
      <c r="G34" s="63"/>
      <c r="H34" s="58"/>
      <c r="I34" s="59"/>
    </row>
    <row r="35" spans="1:9" ht="15.75" thickTop="1" x14ac:dyDescent="0.25">
      <c r="A35" s="24" t="s">
        <v>49</v>
      </c>
      <c r="B35" s="17"/>
      <c r="C35" s="23" t="s">
        <v>12</v>
      </c>
      <c r="D35" s="54"/>
      <c r="E35" s="61"/>
      <c r="F35" s="60"/>
      <c r="G35" s="60"/>
      <c r="H35" s="64"/>
      <c r="I35" s="65"/>
    </row>
    <row r="36" spans="1:9" ht="15.75" thickBot="1" x14ac:dyDescent="0.3">
      <c r="A36" s="21" t="s">
        <v>50</v>
      </c>
      <c r="B36" s="22"/>
      <c r="C36" s="21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</row>
    <row r="37" spans="1:9" ht="16.5" thickTop="1" thickBot="1" x14ac:dyDescent="0.3">
      <c r="A37" s="21" t="s">
        <v>51</v>
      </c>
      <c r="B37" s="22"/>
      <c r="C37" s="21" t="s">
        <v>52</v>
      </c>
      <c r="D37" s="59">
        <f>SUM(D40:D44)</f>
        <v>2531184.85</v>
      </c>
      <c r="E37" s="59">
        <f t="shared" ref="E37:I37" si="8">SUM(E40:E44)</f>
        <v>0</v>
      </c>
      <c r="F37" s="59">
        <f t="shared" si="8"/>
        <v>5962</v>
      </c>
      <c r="G37" s="59">
        <f t="shared" si="8"/>
        <v>30238</v>
      </c>
      <c r="H37" s="59">
        <f t="shared" si="8"/>
        <v>5962</v>
      </c>
      <c r="I37" s="59">
        <f t="shared" si="8"/>
        <v>30238</v>
      </c>
    </row>
    <row r="38" spans="1:9" ht="15.75" thickTop="1" x14ac:dyDescent="0.25">
      <c r="A38" s="25" t="s">
        <v>53</v>
      </c>
      <c r="B38" s="26"/>
      <c r="C38" s="17"/>
      <c r="D38" s="66"/>
      <c r="E38" s="67"/>
      <c r="F38" s="60"/>
      <c r="G38" s="60"/>
      <c r="H38" s="64"/>
      <c r="I38" s="60"/>
    </row>
    <row r="39" spans="1:9" x14ac:dyDescent="0.25">
      <c r="A39" s="25" t="s">
        <v>54</v>
      </c>
      <c r="B39" s="26"/>
      <c r="C39" s="17"/>
      <c r="D39" s="66"/>
      <c r="E39" s="67"/>
      <c r="F39" s="60"/>
      <c r="G39" s="60"/>
      <c r="H39" s="64"/>
      <c r="I39" s="60"/>
    </row>
    <row r="40" spans="1:9" x14ac:dyDescent="0.25">
      <c r="A40" s="15" t="s">
        <v>55</v>
      </c>
      <c r="B40" s="16"/>
      <c r="C40" s="17" t="s">
        <v>12</v>
      </c>
      <c r="D40" s="54">
        <v>37217.74</v>
      </c>
      <c r="E40" s="55"/>
      <c r="F40" s="56">
        <v>5962</v>
      </c>
      <c r="G40" s="56">
        <v>15275</v>
      </c>
      <c r="H40" s="56">
        <f t="shared" ref="H40:H44" si="9">+F40</f>
        <v>5962</v>
      </c>
      <c r="I40" s="56">
        <f t="shared" ref="I40:I44" si="10">+G40</f>
        <v>15275</v>
      </c>
    </row>
    <row r="41" spans="1:9" x14ac:dyDescent="0.25">
      <c r="A41" s="25" t="s">
        <v>56</v>
      </c>
      <c r="B41" s="26"/>
      <c r="C41" s="17"/>
      <c r="D41" s="66"/>
      <c r="E41" s="67"/>
      <c r="F41" s="60"/>
      <c r="G41" s="60"/>
      <c r="H41" s="56">
        <f t="shared" si="9"/>
        <v>0</v>
      </c>
      <c r="I41" s="56">
        <f t="shared" si="10"/>
        <v>0</v>
      </c>
    </row>
    <row r="42" spans="1:9" x14ac:dyDescent="0.25">
      <c r="A42" s="27" t="s">
        <v>57</v>
      </c>
      <c r="B42" s="17"/>
      <c r="C42" s="17" t="s">
        <v>12</v>
      </c>
      <c r="D42" s="66"/>
      <c r="E42" s="61"/>
      <c r="F42" s="60"/>
      <c r="G42" s="60"/>
      <c r="H42" s="56">
        <f t="shared" si="9"/>
        <v>0</v>
      </c>
      <c r="I42" s="56">
        <f t="shared" si="10"/>
        <v>0</v>
      </c>
    </row>
    <row r="43" spans="1:9" x14ac:dyDescent="0.25">
      <c r="A43" s="27" t="s">
        <v>58</v>
      </c>
      <c r="B43" s="17"/>
      <c r="C43" s="17" t="s">
        <v>12</v>
      </c>
      <c r="D43" s="54">
        <v>188.11</v>
      </c>
      <c r="E43" s="61"/>
      <c r="F43" s="60"/>
      <c r="G43" s="60"/>
      <c r="H43" s="56">
        <f t="shared" si="9"/>
        <v>0</v>
      </c>
      <c r="I43" s="56">
        <f t="shared" si="10"/>
        <v>0</v>
      </c>
    </row>
    <row r="44" spans="1:9" x14ac:dyDescent="0.25">
      <c r="A44" s="25" t="s">
        <v>59</v>
      </c>
      <c r="B44" s="26"/>
      <c r="C44" s="17" t="s">
        <v>12</v>
      </c>
      <c r="D44" s="54">
        <v>2493779</v>
      </c>
      <c r="E44" s="67"/>
      <c r="F44" s="60"/>
      <c r="G44" s="60">
        <v>14963</v>
      </c>
      <c r="H44" s="56">
        <f t="shared" si="9"/>
        <v>0</v>
      </c>
      <c r="I44" s="56">
        <f t="shared" si="10"/>
        <v>14963</v>
      </c>
    </row>
    <row r="45" spans="1:9" x14ac:dyDescent="0.25">
      <c r="A45" s="25" t="s">
        <v>60</v>
      </c>
      <c r="B45" s="28"/>
      <c r="C45" s="28"/>
      <c r="D45" s="68"/>
      <c r="E45" s="69"/>
      <c r="F45" s="70"/>
      <c r="G45" s="70"/>
      <c r="H45" s="68"/>
      <c r="I45" s="70"/>
    </row>
    <row r="46" spans="1:9" ht="15.75" thickBot="1" x14ac:dyDescent="0.3">
      <c r="A46" s="29" t="s">
        <v>61</v>
      </c>
      <c r="B46" s="30"/>
      <c r="C46" s="31"/>
      <c r="D46" s="71"/>
      <c r="E46" s="72"/>
      <c r="F46" s="73"/>
      <c r="G46" s="74">
        <v>14963</v>
      </c>
      <c r="H46" s="75"/>
      <c r="I46" s="76">
        <v>14963</v>
      </c>
    </row>
    <row r="47" spans="1:9" ht="15.75" thickBot="1" x14ac:dyDescent="0.3">
      <c r="A47" s="21" t="s">
        <v>62</v>
      </c>
      <c r="B47" s="22"/>
      <c r="C47" s="21" t="s">
        <v>52</v>
      </c>
      <c r="D47" s="59">
        <f>D8+D21+D37</f>
        <v>34782612.615477689</v>
      </c>
      <c r="E47" s="59">
        <f>E8+E21+E37</f>
        <v>1039087</v>
      </c>
      <c r="F47" s="59">
        <f>F8+F21+F37</f>
        <v>3023891</v>
      </c>
      <c r="G47" s="59">
        <f t="shared" ref="G47:I47" si="11">G8+G21+G37</f>
        <v>1935616.7807100001</v>
      </c>
      <c r="H47" s="59">
        <f t="shared" si="11"/>
        <v>3023891</v>
      </c>
      <c r="I47" s="59">
        <f t="shared" si="11"/>
        <v>1935616.7807100001</v>
      </c>
    </row>
    <row r="48" spans="1:9" ht="15.75" thickTop="1" x14ac:dyDescent="0.25">
      <c r="A48" s="32"/>
      <c r="B48" s="33"/>
      <c r="C48" s="34"/>
      <c r="D48" s="92"/>
      <c r="E48" s="78"/>
      <c r="F48" s="77"/>
      <c r="G48" s="77">
        <f>+G47+F47</f>
        <v>4959507.7807100005</v>
      </c>
      <c r="H48" s="77"/>
      <c r="I48" s="77">
        <f>+I47+H47</f>
        <v>4959507.7807100005</v>
      </c>
    </row>
    <row r="49" spans="1:7" ht="15.75" thickBot="1" x14ac:dyDescent="0.3">
      <c r="A49" s="35"/>
      <c r="B49" s="35"/>
      <c r="C49" s="36"/>
      <c r="G49" s="94"/>
    </row>
    <row r="50" spans="1:7" ht="20.25" thickBot="1" x14ac:dyDescent="0.35">
      <c r="A50" s="96" t="s">
        <v>82</v>
      </c>
      <c r="B50" s="97"/>
      <c r="C50" s="98"/>
      <c r="G50" s="94"/>
    </row>
    <row r="51" spans="1:7" x14ac:dyDescent="0.25">
      <c r="A51" s="81" t="s">
        <v>63</v>
      </c>
      <c r="B51" s="82"/>
      <c r="C51" s="83">
        <f>SUM(C52:C55)</f>
        <v>10869447</v>
      </c>
      <c r="G51" s="95"/>
    </row>
    <row r="52" spans="1:7" x14ac:dyDescent="0.25">
      <c r="A52" s="84" t="s">
        <v>64</v>
      </c>
      <c r="B52" s="85"/>
      <c r="C52" s="86">
        <v>7526877</v>
      </c>
      <c r="G52" s="94"/>
    </row>
    <row r="53" spans="1:7" x14ac:dyDescent="0.25">
      <c r="A53" s="87" t="s">
        <v>65</v>
      </c>
      <c r="B53" s="88"/>
      <c r="C53" s="86">
        <v>1837387</v>
      </c>
    </row>
    <row r="54" spans="1:7" x14ac:dyDescent="0.25">
      <c r="A54" s="87" t="s">
        <v>66</v>
      </c>
      <c r="B54" s="88"/>
      <c r="C54" s="86">
        <v>1339090</v>
      </c>
    </row>
    <row r="55" spans="1:7" x14ac:dyDescent="0.25">
      <c r="A55" s="89" t="s">
        <v>67</v>
      </c>
      <c r="B55" s="90"/>
      <c r="C55" s="91">
        <v>166093</v>
      </c>
    </row>
    <row r="56" spans="1:7" x14ac:dyDescent="0.25">
      <c r="A56" s="37"/>
      <c r="B56" s="38"/>
      <c r="C56" s="39"/>
    </row>
    <row r="57" spans="1:7" x14ac:dyDescent="0.25">
      <c r="A57" s="40" t="s">
        <v>81</v>
      </c>
      <c r="B57" s="41"/>
      <c r="C57" s="42"/>
    </row>
    <row r="58" spans="1:7" x14ac:dyDescent="0.25">
      <c r="A58" s="42" t="s">
        <v>68</v>
      </c>
      <c r="B58" s="35"/>
      <c r="C58" s="43"/>
    </row>
    <row r="59" spans="1:7" x14ac:dyDescent="0.25">
      <c r="A59" s="42" t="s">
        <v>69</v>
      </c>
      <c r="B59" s="35"/>
      <c r="C59" s="1"/>
    </row>
    <row r="60" spans="1:7" x14ac:dyDescent="0.25">
      <c r="A60" s="40" t="s">
        <v>70</v>
      </c>
      <c r="B60" s="41"/>
      <c r="C60" s="1"/>
    </row>
    <row r="61" spans="1:7" x14ac:dyDescent="0.25">
      <c r="A61" s="44" t="s">
        <v>71</v>
      </c>
      <c r="B61" s="45"/>
      <c r="C61" s="1"/>
    </row>
    <row r="62" spans="1:7" x14ac:dyDescent="0.25">
      <c r="A62" s="44" t="s">
        <v>80</v>
      </c>
      <c r="B62" s="1"/>
      <c r="C62" s="1"/>
    </row>
  </sheetData>
  <mergeCells count="6">
    <mergeCell ref="A50:C50"/>
    <mergeCell ref="A5:A7"/>
    <mergeCell ref="E5:I5"/>
    <mergeCell ref="E6:E7"/>
    <mergeCell ref="F6:G6"/>
    <mergeCell ref="H6:I6"/>
  </mergeCells>
  <pageMargins left="0.7" right="0.7" top="0.75" bottom="0.75" header="0.3" footer="0.3"/>
  <pageSetup paperSize="9" scale="51" fitToHeight="0" orientation="landscape" r:id="rId1"/>
  <ignoredErrors>
    <ignoredError sqref="H13:I21" formula="1"/>
    <ignoredError sqref="D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Usuario</cp:lastModifiedBy>
  <cp:lastPrinted>2022-11-03T14:58:05Z</cp:lastPrinted>
  <dcterms:created xsi:type="dcterms:W3CDTF">2022-08-11T14:37:22Z</dcterms:created>
  <dcterms:modified xsi:type="dcterms:W3CDTF">2022-11-03T14:58:12Z</dcterms:modified>
</cp:coreProperties>
</file>