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ABRIL 2023\"/>
    </mc:Choice>
  </mc:AlternateContent>
  <xr:revisionPtr revIDLastSave="0" documentId="13_ncr:1_{01214FE8-D74D-440C-9257-F152C1F0D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D10" i="1" l="1"/>
  <c r="H23" i="1"/>
  <c r="I23" i="1"/>
  <c r="H24" i="1"/>
  <c r="I24" i="1"/>
  <c r="H25" i="1"/>
  <c r="I25" i="1"/>
  <c r="H26" i="1"/>
  <c r="I26" i="1"/>
  <c r="H47" i="1"/>
  <c r="H46" i="1"/>
  <c r="H45" i="1"/>
  <c r="H44" i="1"/>
  <c r="H43" i="1"/>
  <c r="F22" i="1" l="1"/>
  <c r="I47" i="1" l="1"/>
  <c r="I46" i="1"/>
  <c r="I45" i="1"/>
  <c r="I44" i="1"/>
  <c r="G40" i="1"/>
  <c r="F40" i="1"/>
  <c r="E40" i="1"/>
  <c r="D40" i="1"/>
  <c r="G22" i="1" l="1"/>
  <c r="E22" i="1"/>
  <c r="G14" i="1"/>
  <c r="F14" i="1"/>
  <c r="E14" i="1"/>
  <c r="E9" i="1"/>
  <c r="D9" i="1"/>
  <c r="G9" i="1"/>
  <c r="F9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E39" i="1"/>
  <c r="D39" i="1"/>
  <c r="D22" i="1"/>
  <c r="D14" i="1"/>
  <c r="E8" i="1"/>
  <c r="E50" i="1" l="1"/>
  <c r="H40" i="1"/>
  <c r="H39" i="1" s="1"/>
  <c r="I8" i="1"/>
  <c r="I50" i="1" s="1"/>
  <c r="H8" i="1"/>
  <c r="H50" i="1" s="1"/>
  <c r="G8" i="1"/>
  <c r="G50" i="1" s="1"/>
  <c r="G51" i="1" s="1"/>
  <c r="F8" i="1"/>
  <c r="F50" i="1" s="1"/>
  <c r="D8" i="1"/>
  <c r="D50" i="1" s="1"/>
  <c r="I51" i="1" l="1"/>
</calcChain>
</file>

<file path=xl/sharedStrings.xml><?xml version="1.0" encoding="utf-8"?>
<sst xmlns="http://schemas.openxmlformats.org/spreadsheetml/2006/main" count="118" uniqueCount="85">
  <si>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</si>
  <si>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</si>
  <si>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</si>
  <si>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</si>
  <si>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</si>
  <si>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</si>
  <si>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</si>
  <si>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</si>
  <si>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</si>
  <si>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</si>
  <si>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</si>
  <si>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</si>
  <si>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</si>
  <si>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</si>
  <si>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</si>
  <si>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</si>
  <si>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</si>
  <si>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</si>
  <si>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</si>
  <si>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</si>
  <si>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</si>
  <si>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</si>
  <si>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</si>
  <si>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</si>
  <si>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</si>
  <si>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</si>
  <si>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</si>
  <si>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</si>
  <si>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</si>
  <si>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</si>
  <si>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</si>
  <si>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</si>
  <si>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</si>
  <si>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</si>
  <si>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</si>
  <si>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</si>
  <si>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</si>
  <si>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</si>
  <si>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</si>
  <si>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</si>
  <si>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</si>
  <si>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</si>
  <si>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</si>
  <si>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</si>
  <si>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</si>
  <si>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</si>
  <si>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</si>
  <si>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</si>
  <si>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</si>
  <si>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</si>
  <si>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</si>
  <si>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</si>
  <si>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</si>
  <si>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</si>
  <si>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</si>
  <si>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</si>
  <si>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</si>
  <si>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</si>
  <si>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</si>
  <si>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</si>
  <si>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</si>
  <si>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</si>
  <si>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</si>
  <si>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</si>
  <si>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</si>
  <si>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</si>
  <si>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</si>
  <si>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</si>
  <si>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</si>
  <si>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</si>
  <si>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</si>
  <si>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</si>
  <si>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</si>
  <si>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</si>
  <si>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t xml:space="preserve">Nota N°6: Préstamo en proceso de conversión. </t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</si>
  <si>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</si>
  <si>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</si>
  <si>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</si>
  <si>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</si>
  <si>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</si>
  <si>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</si>
  <si>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Fondo Fiduciario de Infraestructura Regional - Túnel de Zonda</t>
  </si>
  <si>
    <t>MENSUAL ABRIL 2023</t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</si>
  <si>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$ 222,68  (c</t>
    </r>
    <r>
      <rPr>
        <i/>
        <sz val="11"/>
        <rFont val="Arial"/>
        <family val="2"/>
      </rPr>
      <t>otización del dólar al 28/04/2023)</t>
    </r>
  </si>
  <si>
    <t>Deuda Flotante al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</si>
</sst>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8" fontId="14" fillId="3" borderId="23" xfId="0" applyNumberFormat="1" applyFont="1" applyFill="1" applyBorder="1"/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7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Normal" xfId="0" builtinId="0"/>
    <cellStyle name="Normal 2 2" xfId="4" xr:uid="{00000000-0005-0000-0000-000005000000}"/>
    <cellStyle name="Porcentaje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/>
  </sheetViews>
  <sheetFormatPr baseColWidth="10" defaultRowHeight="15" x14ac:dyDescent="0.25"/>
  <cols>
    <col min="1" max="1" width="90.570312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66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2</v>
      </c>
      <c r="B5" s="4" t="s">
        <v>67</v>
      </c>
      <c r="C5" s="5" t="s">
        <v>3</v>
      </c>
      <c r="D5" s="6" t="s">
        <v>4</v>
      </c>
      <c r="E5" s="95" t="s">
        <v>82</v>
      </c>
      <c r="F5" s="96"/>
      <c r="G5" s="96"/>
      <c r="H5" s="96"/>
      <c r="I5" s="97"/>
    </row>
    <row r="6" spans="1:11" ht="15.75" thickBot="1" x14ac:dyDescent="0.3">
      <c r="A6" s="93"/>
      <c r="B6" s="7" t="s">
        <v>5</v>
      </c>
      <c r="C6" s="8"/>
      <c r="D6" s="77"/>
      <c r="E6" s="98" t="s">
        <v>6</v>
      </c>
      <c r="F6" s="100" t="s">
        <v>7</v>
      </c>
      <c r="G6" s="101"/>
      <c r="H6" s="101" t="s">
        <v>8</v>
      </c>
      <c r="I6" s="102"/>
    </row>
    <row r="7" spans="1:11" ht="15.75" thickBot="1" x14ac:dyDescent="0.3">
      <c r="A7" s="94"/>
      <c r="B7" s="9" t="s">
        <v>68</v>
      </c>
      <c r="C7" s="10" t="s">
        <v>9</v>
      </c>
      <c r="D7" s="11">
        <v>45046</v>
      </c>
      <c r="E7" s="99"/>
      <c r="F7" s="12" t="s">
        <v>10</v>
      </c>
      <c r="G7" s="12" t="s">
        <v>11</v>
      </c>
      <c r="H7" s="13" t="s">
        <v>10</v>
      </c>
      <c r="I7" s="12" t="s">
        <v>11</v>
      </c>
    </row>
    <row r="8" spans="1:11" ht="15.75" thickBot="1" x14ac:dyDescent="0.3">
      <c r="A8" s="14" t="s">
        <v>12</v>
      </c>
      <c r="B8" s="36"/>
      <c r="C8" s="15"/>
      <c r="D8" s="48">
        <f>+D9+D14</f>
        <v>3084766.9793700185</v>
      </c>
      <c r="E8" s="48">
        <f t="shared" ref="E8:H8" si="0">+E9+E14</f>
        <v>59345.409490000005</v>
      </c>
      <c r="F8" s="48">
        <f t="shared" si="0"/>
        <v>219953.22315000001</v>
      </c>
      <c r="G8" s="48">
        <f t="shared" si="0"/>
        <v>5660.8320899999999</v>
      </c>
      <c r="H8" s="48">
        <f t="shared" si="0"/>
        <v>219953.22315000001</v>
      </c>
      <c r="I8" s="49">
        <f>+I9+I14</f>
        <v>4835.4815500000004</v>
      </c>
    </row>
    <row r="9" spans="1:11" ht="15.75" thickTop="1" x14ac:dyDescent="0.25">
      <c r="A9" s="16" t="s">
        <v>13</v>
      </c>
      <c r="B9" s="17"/>
      <c r="C9" s="17"/>
      <c r="D9" s="50">
        <f t="shared" ref="D9:E9" si="1">SUM(D10:D13)</f>
        <v>2511302.3890200187</v>
      </c>
      <c r="E9" s="50">
        <f t="shared" si="1"/>
        <v>59345.409490000005</v>
      </c>
      <c r="F9" s="50">
        <f>SUM(F10:F13)</f>
        <v>218035.13644</v>
      </c>
      <c r="G9" s="50">
        <f t="shared" ref="G9:I9" si="2">SUM(G10:G13)</f>
        <v>5030.8588399999999</v>
      </c>
      <c r="H9" s="50">
        <f t="shared" si="2"/>
        <v>218035.13644</v>
      </c>
      <c r="I9" s="50">
        <f t="shared" si="2"/>
        <v>4205.5083000000004</v>
      </c>
    </row>
    <row r="10" spans="1:11" x14ac:dyDescent="0.25">
      <c r="A10" s="37" t="s">
        <v>75</v>
      </c>
      <c r="B10" s="38" t="s">
        <v>14</v>
      </c>
      <c r="C10" s="39" t="s">
        <v>15</v>
      </c>
      <c r="D10" s="63">
        <f>1679485791.10002/1000</f>
        <v>1679485.7911000198</v>
      </c>
      <c r="E10" s="64"/>
      <c r="F10" s="65">
        <v>209935.72388999999</v>
      </c>
      <c r="G10" s="65">
        <v>144.94192000000001</v>
      </c>
      <c r="H10" s="65">
        <f>+F10</f>
        <v>209935.72388999999</v>
      </c>
      <c r="I10" s="65">
        <f>+G10</f>
        <v>144.94192000000001</v>
      </c>
    </row>
    <row r="11" spans="1:11" x14ac:dyDescent="0.25">
      <c r="A11" s="37" t="s">
        <v>16</v>
      </c>
      <c r="B11" s="38" t="s">
        <v>17</v>
      </c>
      <c r="C11" s="39" t="s">
        <v>15</v>
      </c>
      <c r="D11" s="63">
        <v>604929.39561000001</v>
      </c>
      <c r="E11" s="64"/>
      <c r="F11" s="65">
        <v>6470.3651100000006</v>
      </c>
      <c r="G11" s="65">
        <v>2739.0167799999999</v>
      </c>
      <c r="H11" s="65">
        <f t="shared" ref="H11:H13" si="3">+F11</f>
        <v>6470.3651100000006</v>
      </c>
      <c r="I11" s="65">
        <f t="shared" ref="I11:I13" si="4">+G11</f>
        <v>2739.0167799999999</v>
      </c>
    </row>
    <row r="12" spans="1:11" x14ac:dyDescent="0.25">
      <c r="A12" s="37" t="s">
        <v>81</v>
      </c>
      <c r="B12" s="38">
        <v>48639</v>
      </c>
      <c r="C12" s="39" t="s">
        <v>15</v>
      </c>
      <c r="D12" s="63">
        <v>166540.30799999926</v>
      </c>
      <c r="E12" s="64">
        <v>59345.409490000005</v>
      </c>
      <c r="F12" s="65"/>
      <c r="G12" s="65">
        <v>825.35054000000002</v>
      </c>
      <c r="H12" s="65"/>
      <c r="I12" s="65"/>
    </row>
    <row r="13" spans="1:11" x14ac:dyDescent="0.25">
      <c r="A13" s="37" t="s">
        <v>18</v>
      </c>
      <c r="B13" s="38" t="s">
        <v>17</v>
      </c>
      <c r="C13" s="39" t="s">
        <v>15</v>
      </c>
      <c r="D13" s="63">
        <v>60346.894309999996</v>
      </c>
      <c r="E13" s="64"/>
      <c r="F13" s="65">
        <v>1629.0474400000001</v>
      </c>
      <c r="G13" s="65">
        <v>1321.5496000000001</v>
      </c>
      <c r="H13" s="65">
        <f t="shared" si="3"/>
        <v>1629.0474400000001</v>
      </c>
      <c r="I13" s="65">
        <f t="shared" si="4"/>
        <v>1321.5496000000001</v>
      </c>
    </row>
    <row r="14" spans="1:11" x14ac:dyDescent="0.25">
      <c r="A14" s="18" t="s">
        <v>19</v>
      </c>
      <c r="B14" s="19"/>
      <c r="C14" s="40"/>
      <c r="D14" s="51">
        <f>SUM(D15:D21)</f>
        <v>573464.59034999995</v>
      </c>
      <c r="E14" s="51">
        <f t="shared" ref="E14:I14" si="5">SUM(E15:E21)</f>
        <v>0</v>
      </c>
      <c r="F14" s="51">
        <f t="shared" si="5"/>
        <v>1918.08671</v>
      </c>
      <c r="G14" s="51">
        <f t="shared" si="5"/>
        <v>629.97325000000001</v>
      </c>
      <c r="H14" s="51">
        <f t="shared" si="5"/>
        <v>1918.08671</v>
      </c>
      <c r="I14" s="51">
        <f t="shared" si="5"/>
        <v>629.97325000000001</v>
      </c>
      <c r="J14" s="103"/>
      <c r="K14" s="104"/>
    </row>
    <row r="15" spans="1:11" x14ac:dyDescent="0.25">
      <c r="A15" s="37" t="s">
        <v>20</v>
      </c>
      <c r="B15" s="38"/>
      <c r="C15" s="39" t="s">
        <v>15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73</v>
      </c>
      <c r="B16" s="38">
        <v>44621</v>
      </c>
      <c r="C16" s="39" t="s">
        <v>15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69</v>
      </c>
      <c r="B17" s="38" t="s">
        <v>21</v>
      </c>
      <c r="C17" s="39" t="s">
        <v>15</v>
      </c>
      <c r="D17" s="63">
        <v>66586.439229999989</v>
      </c>
      <c r="E17" s="64"/>
      <c r="F17" s="65">
        <v>1918.08671</v>
      </c>
      <c r="G17" s="65">
        <v>629.97325000000001</v>
      </c>
      <c r="H17" s="65">
        <f t="shared" si="6"/>
        <v>1918.08671</v>
      </c>
      <c r="I17" s="65">
        <f t="shared" si="7"/>
        <v>629.97325000000001</v>
      </c>
    </row>
    <row r="18" spans="1:12" x14ac:dyDescent="0.25">
      <c r="A18" s="37" t="s">
        <v>70</v>
      </c>
      <c r="B18" s="38" t="s">
        <v>22</v>
      </c>
      <c r="C18" s="39" t="s">
        <v>15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76</v>
      </c>
      <c r="B19" s="38" t="s">
        <v>23</v>
      </c>
      <c r="C19" s="39" t="s">
        <v>15</v>
      </c>
      <c r="D19" s="63">
        <v>0</v>
      </c>
      <c r="E19" s="64"/>
      <c r="F19" s="65"/>
      <c r="G19" s="65"/>
      <c r="H19" s="65">
        <f t="shared" si="8"/>
        <v>0</v>
      </c>
      <c r="I19" s="65">
        <f t="shared" si="9"/>
        <v>0</v>
      </c>
    </row>
    <row r="20" spans="1:12" x14ac:dyDescent="0.25">
      <c r="A20" s="37" t="s">
        <v>77</v>
      </c>
      <c r="B20" s="38">
        <v>44866</v>
      </c>
      <c r="C20" s="39" t="s">
        <v>15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24</v>
      </c>
      <c r="B21" s="38">
        <v>47969</v>
      </c>
      <c r="C21" s="39" t="s">
        <v>15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71</v>
      </c>
      <c r="B22" s="20"/>
      <c r="C22" s="20"/>
      <c r="D22" s="52">
        <f>SUM(D23:D36)</f>
        <v>41639135.231282525</v>
      </c>
      <c r="E22" s="52">
        <f t="shared" ref="E22:I22" si="10">SUM(E23:E36)</f>
        <v>469097.83010000002</v>
      </c>
      <c r="F22" s="52">
        <f>SUM(F23:F36)</f>
        <v>56759.84201</v>
      </c>
      <c r="G22" s="52">
        <f t="shared" si="10"/>
        <v>40960.458829999996</v>
      </c>
      <c r="H22" s="52">
        <f t="shared" si="10"/>
        <v>56759.84201</v>
      </c>
      <c r="I22" s="52">
        <f t="shared" si="10"/>
        <v>40960.458829999996</v>
      </c>
      <c r="J22" s="21"/>
      <c r="K22" s="21"/>
      <c r="L22" s="22"/>
    </row>
    <row r="23" spans="1:12" ht="15.75" thickTop="1" x14ac:dyDescent="0.25">
      <c r="A23" s="37" t="s">
        <v>72</v>
      </c>
      <c r="B23" s="38">
        <v>49522</v>
      </c>
      <c r="C23" s="39" t="s">
        <v>25</v>
      </c>
      <c r="D23" s="63">
        <v>4262400.9053636231</v>
      </c>
      <c r="E23" s="64">
        <v>0</v>
      </c>
      <c r="F23" s="65"/>
      <c r="G23" s="65"/>
      <c r="H23" s="65">
        <f t="shared" ref="H23:H36" si="11">+F23</f>
        <v>0</v>
      </c>
      <c r="I23" s="65">
        <f t="shared" ref="I23:I36" si="12">+G23</f>
        <v>0</v>
      </c>
    </row>
    <row r="24" spans="1:12" x14ac:dyDescent="0.25">
      <c r="A24" s="37" t="s">
        <v>26</v>
      </c>
      <c r="B24" s="38">
        <v>49522</v>
      </c>
      <c r="C24" s="39" t="s">
        <v>25</v>
      </c>
      <c r="D24" s="63">
        <v>6486279.0336289583</v>
      </c>
      <c r="E24" s="64">
        <v>469097.83010000002</v>
      </c>
      <c r="F24" s="65"/>
      <c r="G24" s="65"/>
      <c r="H24" s="65">
        <f t="shared" si="11"/>
        <v>0</v>
      </c>
      <c r="I24" s="65">
        <f t="shared" si="12"/>
        <v>0</v>
      </c>
    </row>
    <row r="25" spans="1:12" x14ac:dyDescent="0.25">
      <c r="A25" s="37" t="s">
        <v>27</v>
      </c>
      <c r="B25" s="38" t="s">
        <v>28</v>
      </c>
      <c r="C25" s="39" t="s">
        <v>25</v>
      </c>
      <c r="D25" s="63">
        <v>152.42479987735382</v>
      </c>
      <c r="E25" s="64">
        <v>0</v>
      </c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29</v>
      </c>
      <c r="B26" s="38" t="s">
        <v>30</v>
      </c>
      <c r="C26" s="39" t="s">
        <v>25</v>
      </c>
      <c r="D26" s="63">
        <v>694089.93476960005</v>
      </c>
      <c r="E26" s="64">
        <v>0</v>
      </c>
      <c r="F26" s="65"/>
      <c r="G26" s="65"/>
      <c r="H26" s="65">
        <f t="shared" si="11"/>
        <v>0</v>
      </c>
      <c r="I26" s="65">
        <f t="shared" si="12"/>
        <v>0</v>
      </c>
    </row>
    <row r="27" spans="1:12" x14ac:dyDescent="0.25">
      <c r="A27" s="37" t="s">
        <v>31</v>
      </c>
      <c r="B27" s="38" t="s">
        <v>32</v>
      </c>
      <c r="C27" s="39" t="s">
        <v>25</v>
      </c>
      <c r="D27" s="63">
        <v>10688.64</v>
      </c>
      <c r="E27" s="64">
        <v>0</v>
      </c>
      <c r="F27" s="65">
        <v>5152.32</v>
      </c>
      <c r="G27" s="65">
        <v>179.68287000000001</v>
      </c>
      <c r="H27" s="65">
        <f t="shared" si="11"/>
        <v>5152.32</v>
      </c>
      <c r="I27" s="65">
        <f t="shared" si="12"/>
        <v>179.68287000000001</v>
      </c>
    </row>
    <row r="28" spans="1:12" x14ac:dyDescent="0.25">
      <c r="A28" s="37" t="s">
        <v>33</v>
      </c>
      <c r="B28" s="38" t="s">
        <v>34</v>
      </c>
      <c r="C28" s="39" t="s">
        <v>25</v>
      </c>
      <c r="D28" s="63">
        <v>3273642.1482468587</v>
      </c>
      <c r="E28" s="64">
        <v>0</v>
      </c>
      <c r="F28" s="65"/>
      <c r="G28" s="65"/>
      <c r="H28" s="65">
        <f t="shared" si="11"/>
        <v>0</v>
      </c>
      <c r="I28" s="65">
        <f t="shared" si="12"/>
        <v>0</v>
      </c>
    </row>
    <row r="29" spans="1:12" x14ac:dyDescent="0.25">
      <c r="A29" s="37" t="s">
        <v>35</v>
      </c>
      <c r="B29" s="38" t="s">
        <v>30</v>
      </c>
      <c r="C29" s="39" t="s">
        <v>25</v>
      </c>
      <c r="D29" s="63">
        <v>7583859.5918289442</v>
      </c>
      <c r="E29" s="64">
        <v>0</v>
      </c>
      <c r="F29" s="65"/>
      <c r="G29" s="65"/>
      <c r="H29" s="65">
        <f t="shared" si="11"/>
        <v>0</v>
      </c>
      <c r="I29" s="65">
        <f t="shared" si="12"/>
        <v>0</v>
      </c>
    </row>
    <row r="30" spans="1:12" x14ac:dyDescent="0.25">
      <c r="A30" s="37" t="s">
        <v>36</v>
      </c>
      <c r="B30" s="38" t="s">
        <v>30</v>
      </c>
      <c r="C30" s="39" t="s">
        <v>25</v>
      </c>
      <c r="D30" s="63">
        <v>10083673.435168263</v>
      </c>
      <c r="E30" s="64">
        <v>0</v>
      </c>
      <c r="F30" s="65"/>
      <c r="G30" s="65"/>
      <c r="H30" s="65">
        <f t="shared" si="11"/>
        <v>0</v>
      </c>
      <c r="I30" s="65">
        <f t="shared" si="12"/>
        <v>0</v>
      </c>
    </row>
    <row r="31" spans="1:12" x14ac:dyDescent="0.25">
      <c r="A31" s="37" t="s">
        <v>37</v>
      </c>
      <c r="B31" s="38" t="s">
        <v>28</v>
      </c>
      <c r="C31" s="39" t="s">
        <v>25</v>
      </c>
      <c r="D31" s="63">
        <v>5430059.4824599987</v>
      </c>
      <c r="E31" s="64">
        <v>0</v>
      </c>
      <c r="F31" s="65"/>
      <c r="G31" s="65"/>
      <c r="H31" s="65">
        <f t="shared" si="11"/>
        <v>0</v>
      </c>
      <c r="I31" s="65">
        <f t="shared" si="12"/>
        <v>0</v>
      </c>
    </row>
    <row r="32" spans="1:12" x14ac:dyDescent="0.25">
      <c r="A32" s="37" t="s">
        <v>38</v>
      </c>
      <c r="B32" s="38"/>
      <c r="C32" s="39" t="s">
        <v>15</v>
      </c>
      <c r="D32" s="63">
        <v>0</v>
      </c>
      <c r="E32" s="64">
        <v>0</v>
      </c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39</v>
      </c>
      <c r="B33" s="38" t="s">
        <v>40</v>
      </c>
      <c r="C33" s="39" t="s">
        <v>25</v>
      </c>
      <c r="D33" s="63">
        <v>61030.771598399988</v>
      </c>
      <c r="E33" s="64">
        <v>0</v>
      </c>
      <c r="F33" s="65"/>
      <c r="G33" s="65"/>
      <c r="H33" s="65">
        <f t="shared" si="11"/>
        <v>0</v>
      </c>
      <c r="I33" s="65">
        <f t="shared" si="12"/>
        <v>0</v>
      </c>
    </row>
    <row r="34" spans="1:9" x14ac:dyDescent="0.25">
      <c r="A34" s="37" t="s">
        <v>41</v>
      </c>
      <c r="B34" s="38" t="s">
        <v>42</v>
      </c>
      <c r="C34" s="39" t="s">
        <v>25</v>
      </c>
      <c r="D34" s="63">
        <v>2072591.8493114477</v>
      </c>
      <c r="E34" s="64">
        <v>0</v>
      </c>
      <c r="F34" s="65">
        <v>51607.522010000001</v>
      </c>
      <c r="G34" s="65">
        <v>40780.775959999999</v>
      </c>
      <c r="H34" s="65">
        <f t="shared" si="11"/>
        <v>51607.522010000001</v>
      </c>
      <c r="I34" s="65">
        <f t="shared" si="12"/>
        <v>40780.775959999999</v>
      </c>
    </row>
    <row r="35" spans="1:9" x14ac:dyDescent="0.25">
      <c r="A35" s="37" t="s">
        <v>65</v>
      </c>
      <c r="B35" s="38">
        <v>53844</v>
      </c>
      <c r="C35" s="39"/>
      <c r="D35" s="63">
        <v>1607330.6208996002</v>
      </c>
      <c r="E35" s="64">
        <v>0</v>
      </c>
      <c r="F35" s="65"/>
      <c r="G35" s="65"/>
      <c r="H35" s="65">
        <f t="shared" si="11"/>
        <v>0</v>
      </c>
      <c r="I35" s="65">
        <f t="shared" si="12"/>
        <v>0</v>
      </c>
    </row>
    <row r="36" spans="1:9" x14ac:dyDescent="0.25">
      <c r="A36" s="37" t="s">
        <v>43</v>
      </c>
      <c r="B36" s="38">
        <v>54940</v>
      </c>
      <c r="C36" s="39"/>
      <c r="D36" s="63">
        <v>73336.39320695473</v>
      </c>
      <c r="E36" s="64">
        <v>0</v>
      </c>
      <c r="F36" s="65"/>
      <c r="G36" s="65"/>
      <c r="H36" s="65">
        <f t="shared" si="11"/>
        <v>0</v>
      </c>
      <c r="I36" s="65">
        <f t="shared" si="12"/>
        <v>0</v>
      </c>
    </row>
    <row r="37" spans="1:9" ht="15.75" thickBot="1" x14ac:dyDescent="0.3">
      <c r="A37" s="20" t="s">
        <v>44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45</v>
      </c>
      <c r="B38" s="39"/>
      <c r="C38" s="41" t="s">
        <v>15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46</v>
      </c>
      <c r="B39" s="20"/>
      <c r="C39" s="20"/>
      <c r="D39" s="52">
        <f>+D40</f>
        <v>2526671.838</v>
      </c>
      <c r="E39" s="52">
        <f t="shared" ref="E39:I39" si="13">+E40</f>
        <v>0</v>
      </c>
      <c r="F39" s="52">
        <f t="shared" si="13"/>
        <v>0</v>
      </c>
      <c r="G39" s="52">
        <f t="shared" si="13"/>
        <v>0</v>
      </c>
      <c r="H39" s="52">
        <f t="shared" si="13"/>
        <v>0</v>
      </c>
      <c r="I39" s="52">
        <f t="shared" si="13"/>
        <v>0</v>
      </c>
    </row>
    <row r="40" spans="1:9" ht="16.5" thickTop="1" thickBot="1" x14ac:dyDescent="0.3">
      <c r="A40" s="20" t="s">
        <v>47</v>
      </c>
      <c r="B40" s="20"/>
      <c r="C40" s="20" t="s">
        <v>48</v>
      </c>
      <c r="D40" s="52">
        <f>SUM(D41:D48)</f>
        <v>2526671.838</v>
      </c>
      <c r="E40" s="52">
        <f t="shared" ref="E40:I40" si="14">SUM(E41:E48)</f>
        <v>0</v>
      </c>
      <c r="F40" s="52">
        <f t="shared" si="14"/>
        <v>0</v>
      </c>
      <c r="G40" s="52">
        <f t="shared" si="14"/>
        <v>0</v>
      </c>
      <c r="H40" s="52">
        <f t="shared" si="14"/>
        <v>0</v>
      </c>
      <c r="I40" s="52">
        <f t="shared" si="14"/>
        <v>0</v>
      </c>
    </row>
    <row r="41" spans="1:9" ht="15.75" thickTop="1" x14ac:dyDescent="0.25">
      <c r="A41" s="23" t="s">
        <v>49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50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51</v>
      </c>
      <c r="B43" s="38"/>
      <c r="C43" s="39" t="s">
        <v>15</v>
      </c>
      <c r="D43" s="63">
        <v>32704.727999999999</v>
      </c>
      <c r="E43" s="64"/>
      <c r="F43" s="65"/>
      <c r="G43" s="65"/>
      <c r="H43" s="65">
        <f>+F43</f>
        <v>0</v>
      </c>
      <c r="I43" s="65">
        <f>+G43</f>
        <v>0</v>
      </c>
    </row>
    <row r="44" spans="1:9" x14ac:dyDescent="0.25">
      <c r="A44" s="23" t="s">
        <v>52</v>
      </c>
      <c r="B44" s="8"/>
      <c r="C44" s="39"/>
      <c r="D44" s="63">
        <v>0</v>
      </c>
      <c r="E44" s="64"/>
      <c r="F44" s="65"/>
      <c r="G44" s="65"/>
      <c r="H44" s="65">
        <f t="shared" ref="H44:I47" si="15">+F44</f>
        <v>0</v>
      </c>
      <c r="I44" s="65">
        <f t="shared" si="15"/>
        <v>0</v>
      </c>
    </row>
    <row r="45" spans="1:9" x14ac:dyDescent="0.25">
      <c r="A45" s="37" t="s">
        <v>53</v>
      </c>
      <c r="B45" s="38"/>
      <c r="C45" s="39" t="s">
        <v>15</v>
      </c>
      <c r="D45" s="63">
        <v>0</v>
      </c>
      <c r="E45" s="64"/>
      <c r="F45" s="65"/>
      <c r="G45" s="65"/>
      <c r="H45" s="65">
        <f t="shared" si="15"/>
        <v>0</v>
      </c>
      <c r="I45" s="65">
        <f t="shared" si="15"/>
        <v>0</v>
      </c>
    </row>
    <row r="46" spans="1:9" x14ac:dyDescent="0.25">
      <c r="A46" s="37" t="s">
        <v>54</v>
      </c>
      <c r="B46" s="38"/>
      <c r="C46" s="39" t="s">
        <v>15</v>
      </c>
      <c r="D46" s="63">
        <v>188.11</v>
      </c>
      <c r="E46" s="64"/>
      <c r="F46" s="65"/>
      <c r="G46" s="65"/>
      <c r="H46" s="65">
        <f t="shared" si="15"/>
        <v>0</v>
      </c>
      <c r="I46" s="65">
        <f t="shared" si="15"/>
        <v>0</v>
      </c>
    </row>
    <row r="47" spans="1:9" x14ac:dyDescent="0.25">
      <c r="A47" s="23" t="s">
        <v>55</v>
      </c>
      <c r="B47" s="8"/>
      <c r="C47" s="39" t="s">
        <v>15</v>
      </c>
      <c r="D47" s="63">
        <v>2493779</v>
      </c>
      <c r="E47" s="64"/>
      <c r="F47" s="65"/>
      <c r="G47" s="65"/>
      <c r="H47" s="65">
        <f t="shared" si="15"/>
        <v>0</v>
      </c>
      <c r="I47" s="65">
        <f t="shared" si="15"/>
        <v>0</v>
      </c>
    </row>
    <row r="48" spans="1:9" x14ac:dyDescent="0.25">
      <c r="A48" s="23" t="s">
        <v>56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57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58</v>
      </c>
      <c r="B50" s="34"/>
      <c r="C50" s="34" t="s">
        <v>48</v>
      </c>
      <c r="D50" s="59">
        <f>+D8+D22+D39</f>
        <v>47250574.048652545</v>
      </c>
      <c r="E50" s="59">
        <f>+E22+E8+E39</f>
        <v>528443.23959000001</v>
      </c>
      <c r="F50" s="59">
        <f>+F8+F22+F39</f>
        <v>276713.06516</v>
      </c>
      <c r="G50" s="59">
        <f t="shared" ref="G50:I50" si="16">+G8+G22+G39</f>
        <v>46621.290919999999</v>
      </c>
      <c r="H50" s="59">
        <f t="shared" si="16"/>
        <v>276713.06516</v>
      </c>
      <c r="I50" s="59">
        <f t="shared" si="16"/>
        <v>45795.94038</v>
      </c>
    </row>
    <row r="51" spans="1:9" ht="15.75" thickTop="1" x14ac:dyDescent="0.25">
      <c r="A51" s="26"/>
      <c r="B51" s="26"/>
      <c r="C51" s="33"/>
      <c r="D51" s="60"/>
      <c r="E51" s="61"/>
      <c r="F51" s="60"/>
      <c r="G51" s="60">
        <f>+G50+F50</f>
        <v>323334.35608</v>
      </c>
      <c r="H51" s="60"/>
      <c r="I51" s="60">
        <f>+I50+H50</f>
        <v>322509.00553999998</v>
      </c>
    </row>
    <row r="52" spans="1:9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84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59</v>
      </c>
      <c r="B55" s="79"/>
      <c r="C55" s="88">
        <f>SUM(C56:C59)</f>
        <v>18853321</v>
      </c>
      <c r="D55" s="29"/>
      <c r="E55" s="35"/>
      <c r="F55" s="35"/>
      <c r="G55" s="43"/>
      <c r="H55" s="35"/>
      <c r="I55" s="35"/>
    </row>
    <row r="56" spans="1:9" x14ac:dyDescent="0.25">
      <c r="A56" s="80" t="s">
        <v>60</v>
      </c>
      <c r="B56" s="81"/>
      <c r="C56" s="82">
        <v>11682686</v>
      </c>
      <c r="D56" s="30"/>
      <c r="E56" s="35"/>
      <c r="F56" s="35"/>
      <c r="G56" s="35"/>
      <c r="H56" s="35"/>
      <c r="I56" s="35"/>
    </row>
    <row r="57" spans="1:9" x14ac:dyDescent="0.25">
      <c r="A57" s="83" t="s">
        <v>61</v>
      </c>
      <c r="B57" s="84"/>
      <c r="C57" s="82">
        <v>1807507</v>
      </c>
      <c r="D57" s="44"/>
      <c r="E57" s="35"/>
      <c r="F57" s="35"/>
      <c r="G57" s="35"/>
      <c r="H57" s="35"/>
      <c r="I57" s="35"/>
    </row>
    <row r="58" spans="1:9" x14ac:dyDescent="0.25">
      <c r="A58" s="83" t="s">
        <v>62</v>
      </c>
      <c r="B58" s="84"/>
      <c r="C58" s="82">
        <v>5306023</v>
      </c>
      <c r="D58" s="31"/>
      <c r="E58" s="31"/>
      <c r="F58" s="31"/>
      <c r="G58" s="35"/>
      <c r="H58" s="35"/>
      <c r="I58" s="35"/>
    </row>
    <row r="59" spans="1:9" x14ac:dyDescent="0.25">
      <c r="A59" s="85" t="s">
        <v>63</v>
      </c>
      <c r="B59" s="86"/>
      <c r="C59" s="87">
        <v>57105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83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80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78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64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79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 t="s">
        <v>74</v>
      </c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5" orientation="landscape" r:id="rId1"/>
  <ignoredErrors>
    <ignoredError sqref="E50 H14:I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2023-05-31T15:05:38Z</cp:lastPrinted>
  <dcterms:created xsi:type="dcterms:W3CDTF">2022-11-30T11:14:27Z</dcterms:created>
  <dcterms:modified xsi:type="dcterms:W3CDTF">2023-05-31T15:56:05Z</dcterms:modified>
</cp:coreProperties>
</file>