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3\OCTUBRE 2023\"/>
    </mc:Choice>
  </mc:AlternateContent>
  <xr:revisionPtr revIDLastSave="0" documentId="8_{C3FAA62B-890A-4FD3-848F-9B805E950E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G22" i="1" l="1"/>
  <c r="F22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H12" i="1"/>
  <c r="I12" i="1"/>
  <c r="D22" i="1"/>
  <c r="H47" i="1" l="1"/>
  <c r="H46" i="1"/>
  <c r="H45" i="1"/>
  <c r="H44" i="1"/>
  <c r="H43" i="1"/>
  <c r="I47" i="1" l="1"/>
  <c r="I46" i="1"/>
  <c r="I45" i="1"/>
  <c r="I44" i="1"/>
  <c r="G40" i="1"/>
  <c r="F40" i="1"/>
  <c r="D40" i="1"/>
  <c r="E22" i="1" l="1"/>
  <c r="G14" i="1"/>
  <c r="F14" i="1"/>
  <c r="E14" i="1"/>
  <c r="E9" i="1"/>
  <c r="D9" i="1"/>
  <c r="G9" i="1"/>
  <c r="F9" i="1"/>
  <c r="I36" i="1"/>
  <c r="H36" i="1"/>
  <c r="I35" i="1"/>
  <c r="H35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3" i="1"/>
  <c r="H13" i="1"/>
  <c r="I11" i="1"/>
  <c r="H11" i="1"/>
  <c r="I10" i="1"/>
  <c r="H10" i="1"/>
  <c r="H22" i="1" l="1"/>
  <c r="H9" i="1"/>
  <c r="I9" i="1"/>
  <c r="I22" i="1"/>
  <c r="H14" i="1"/>
  <c r="I14" i="1"/>
  <c r="I43" i="1"/>
  <c r="I40" i="1" s="1"/>
  <c r="I39" i="1" s="1"/>
  <c r="G39" i="1"/>
  <c r="F39" i="1"/>
  <c r="D39" i="1"/>
  <c r="D14" i="1"/>
  <c r="E8" i="1"/>
  <c r="E50" i="1" l="1"/>
  <c r="H40" i="1"/>
  <c r="H39" i="1" s="1"/>
  <c r="I8" i="1"/>
  <c r="I50" i="1" s="1"/>
  <c r="H8" i="1"/>
  <c r="G8" i="1"/>
  <c r="G50" i="1" s="1"/>
  <c r="F8" i="1"/>
  <c r="F50" i="1" s="1"/>
  <c r="D8" i="1"/>
  <c r="D50" i="1" s="1"/>
  <c r="G51" i="1" l="1"/>
  <c r="H50" i="1"/>
  <c r="I51" i="1" s="1"/>
</calcChain>
</file>

<file path=xl/sharedStrings.xml><?xml version="1.0" encoding="utf-8"?>
<sst xmlns="http://schemas.openxmlformats.org/spreadsheetml/2006/main" count="117" uniqueCount="84">
  <si>
    <t xml:space="preserve">GOBIERNO DE LA PROVINCIA DE SAN JUAN  </t>
  </si>
  <si>
    <t>MINISTERIO DE HACIENDA Y FINANZAS</t>
  </si>
  <si>
    <t>PRESTAMISTA</t>
  </si>
  <si>
    <t>MONEDA</t>
  </si>
  <si>
    <t>DEUDA</t>
  </si>
  <si>
    <t>DEL</t>
  </si>
  <si>
    <t>USO DEL.CTO.</t>
  </si>
  <si>
    <t>DEVENGADO</t>
  </si>
  <si>
    <t>BASE CAJA</t>
  </si>
  <si>
    <t>DE ORIGEN</t>
  </si>
  <si>
    <t>Amortización</t>
  </si>
  <si>
    <t>Intereses</t>
  </si>
  <si>
    <t xml:space="preserve"> GOBIERNO NACIONAL</t>
  </si>
  <si>
    <t>FONDOS FIDUCIARIOS</t>
  </si>
  <si>
    <t>SEPTIEM./2023</t>
  </si>
  <si>
    <t>Pesos</t>
  </si>
  <si>
    <t>Programa Federal de Desendeudamiento</t>
  </si>
  <si>
    <t>FEB./2030</t>
  </si>
  <si>
    <t>Fondo Fiduciario de Infraestructura Regional - San Juan Conectado</t>
  </si>
  <si>
    <t>OTROS ENTES DEL ESTADO NACIONAL</t>
  </si>
  <si>
    <t>SUPERINTENDENCIA DEL SERVICIO DE SALUD</t>
  </si>
  <si>
    <t>AGOSTO./2028</t>
  </si>
  <si>
    <t>OCTUBRE./2020</t>
  </si>
  <si>
    <t>FEB./2023</t>
  </si>
  <si>
    <t>Fondo Nacional de Desarrollo Productivo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</si>
  <si>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</si>
  <si>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</si>
  <si>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</si>
  <si>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</si>
  <si>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</si>
  <si>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</si>
  <si>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</si>
  <si>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</si>
  <si>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</si>
  <si>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</si>
  <si>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</si>
  <si>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</si>
  <si>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</si>
  <si>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</si>
  <si>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</si>
  <si>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</si>
  <si>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</si>
  <si>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</si>
  <si>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Subpréstamo GIRSAR - Aporte BIRF N°8867-AR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</si>
  <si>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</si>
  <si>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</si>
  <si>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</si>
  <si>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</si>
  <si>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</si>
  <si>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</si>
  <si>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</si>
  <si>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</si>
  <si>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</si>
  <si>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</si>
  <si>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</si>
  <si>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-Ley 2359- I- FGS-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</si>
  <si>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</si>
  <si>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</si>
  <si>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</si>
  <si>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</si>
  <si>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</si>
  <si>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</si>
  <si>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</si>
  <si>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</si>
  <si>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Nota Nº4: Este préstamo fue cancelado.</t>
  </si>
  <si>
    <t>CP BID 5343-1334 -AG.SJ  BID 5343/OC-AR</t>
  </si>
  <si>
    <t xml:space="preserve"> Anexo II –STOCK DE DEUDA DE LA ADMINISTRACIÓN PUBLICA NO FINANCIERA</t>
  </si>
  <si>
    <t>FINALIZACIÓN</t>
  </si>
  <si>
    <t>PRÉSTAMO</t>
  </si>
  <si>
    <t>Administración Federal de Ingresos Públicos--DECRETO 1123-MHF-2013-Convenio mayores costos</t>
  </si>
  <si>
    <t>Programa Federal De Fortalecimiento Operativo en Áreas de Seg. Y Salud--PROFEDESS--</t>
  </si>
  <si>
    <t>FINANCIAMIENTO DE ORGANISMOS MULTILATERALES DE CRÉDITO</t>
  </si>
  <si>
    <t>Fondo KUWAITÍ</t>
  </si>
  <si>
    <r>
      <t xml:space="preserve">Administración Federal de Ingresos Públicos (convenio vales alimentarios)  </t>
    </r>
    <r>
      <rPr>
        <b/>
        <sz val="10"/>
        <rFont val="Arial"/>
        <family val="2"/>
      </rPr>
      <t>Nota N° 4</t>
    </r>
  </si>
  <si>
    <r>
      <t xml:space="preserve">FONDO FIDUCIARIO DESARROLLO PROVINCIAL-CAMESA- </t>
    </r>
    <r>
      <rPr>
        <b/>
        <sz val="11"/>
        <color theme="1"/>
        <rFont val="Arial"/>
        <family val="2"/>
      </rPr>
      <t>Nota Nº 5</t>
    </r>
  </si>
  <si>
    <r>
      <t xml:space="preserve">Administración Federal de Ingresos Públicos- Ley 1593-I Plan de Pago Previsional J 607314 </t>
    </r>
    <r>
      <rPr>
        <b/>
        <sz val="11"/>
        <color theme="1"/>
        <rFont val="Arial"/>
        <family val="2"/>
      </rPr>
      <t>Nota N° 4</t>
    </r>
  </si>
  <si>
    <r>
      <t xml:space="preserve">Nota Nº3: </t>
    </r>
    <r>
      <rPr>
        <sz val="11"/>
        <color theme="1"/>
        <rFont val="Arial"/>
        <family val="2"/>
      </rPr>
      <t>En conciliación con la Unidad Ejecutora del I.P.V. Préstamo Cancelado.-</t>
    </r>
  </si>
  <si>
    <r>
      <t xml:space="preserve">Nota N°5: </t>
    </r>
    <r>
      <rPr>
        <sz val="11"/>
        <rFont val="Arial"/>
        <family val="2"/>
      </rPr>
      <t>El saldo de este préstamo se actualiza con CER mensualmente</t>
    </r>
  </si>
  <si>
    <t>Fondo Fiduciario de Infraestructura Regional - Túnel de Zonda</t>
  </si>
  <si>
    <r>
      <t>Nota Nº2:</t>
    </r>
    <r>
      <rPr>
        <sz val="11"/>
        <color theme="1"/>
        <rFont val="Arial"/>
        <family val="2"/>
      </rPr>
      <t xml:space="preserve"> El préstamo es ejecutado y cancelado por el OD Instituto Provincial de la Vivienda.-</t>
    </r>
  </si>
  <si>
    <t>MENSUAL OCTUBRE 2023</t>
  </si>
  <si>
    <r>
      <t xml:space="preserve">Nota N°1: </t>
    </r>
    <r>
      <rPr>
        <sz val="11"/>
        <color theme="1"/>
        <rFont val="Arial"/>
        <family val="2"/>
      </rPr>
      <t>LOS IMPORTES ESTÁN EN MILES, en el caso de prestamos  en dólares se trabajo con una cotización: $ 350 (c</t>
    </r>
    <r>
      <rPr>
        <i/>
        <sz val="11"/>
        <rFont val="Arial"/>
        <family val="2"/>
      </rPr>
      <t>otización del dólar al 31/10/2023)</t>
    </r>
  </si>
  <si>
    <t>Deuda Flotante al 31/10/2023</t>
  </si>
  <si>
    <t xml:space="preserve">Fondo de Garantía de Sustentabilidad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</si>
</sst>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* #,##0.00\ _$_-;\-* #,##0.00\ _$_-;_-* &quot;-&quot;??\ _$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_ * #,##0_ ;_ * \-#,##0_ ;_ * &quot;-&quot;??_ ;_ @_ "/>
    <numFmt numFmtId="170" formatCode="_ [$USD]\ * #,##0.00_ ;_ [$USD]\ * \-#,##0.00_ ;_ [$USD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2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0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 vertical="center" indent="2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7" fillId="0" borderId="0" xfId="3" applyNumberFormat="1" applyFont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8" fillId="0" borderId="0" xfId="3" applyNumberFormat="1" applyFont="1" applyFill="1" applyBorder="1" applyAlignment="1" applyProtection="1">
      <alignment horizontal="center" vertical="center"/>
    </xf>
    <xf numFmtId="167" fontId="7" fillId="0" borderId="0" xfId="3" applyNumberFormat="1" applyFont="1"/>
    <xf numFmtId="0" fontId="5" fillId="0" borderId="0" xfId="0" applyFont="1"/>
    <xf numFmtId="167" fontId="5" fillId="0" borderId="0" xfId="0" applyNumberFormat="1" applyFont="1"/>
    <xf numFmtId="0" fontId="5" fillId="0" borderId="25" xfId="0" applyFont="1" applyBorder="1" applyAlignment="1">
      <alignment horizontal="center" vertical="center"/>
    </xf>
    <xf numFmtId="0" fontId="9" fillId="0" borderId="0" xfId="0" applyFont="1"/>
    <xf numFmtId="0" fontId="6" fillId="0" borderId="6" xfId="0" applyFont="1" applyBorder="1" applyAlignment="1">
      <alignment horizontal="center"/>
    </xf>
    <xf numFmtId="0" fontId="9" fillId="0" borderId="6" xfId="0" applyFont="1" applyBorder="1"/>
    <xf numFmtId="17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6" xfId="2" applyFont="1" applyFill="1" applyBorder="1" applyAlignment="1">
      <alignment horizontal="center"/>
    </xf>
    <xf numFmtId="168" fontId="9" fillId="0" borderId="0" xfId="0" applyNumberFormat="1" applyFont="1"/>
    <xf numFmtId="168" fontId="9" fillId="0" borderId="0" xfId="3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168" fontId="9" fillId="0" borderId="0" xfId="3" applyNumberFormat="1" applyFont="1" applyFill="1" applyBorder="1" applyAlignment="1" applyProtection="1"/>
    <xf numFmtId="0" fontId="14" fillId="0" borderId="0" xfId="0" applyFont="1"/>
    <xf numFmtId="169" fontId="5" fillId="0" borderId="14" xfId="6" applyNumberFormat="1" applyFont="1" applyFill="1" applyBorder="1" applyAlignment="1">
      <alignment horizontal="center" vertical="center"/>
    </xf>
    <xf numFmtId="169" fontId="5" fillId="0" borderId="12" xfId="6" applyNumberFormat="1" applyFont="1" applyFill="1" applyBorder="1" applyAlignment="1">
      <alignment horizontal="center" vertical="center"/>
    </xf>
    <xf numFmtId="169" fontId="5" fillId="0" borderId="15" xfId="6" applyNumberFormat="1" applyFont="1" applyBorder="1" applyAlignment="1">
      <alignment horizontal="center" vertical="center"/>
    </xf>
    <xf numFmtId="169" fontId="5" fillId="0" borderId="16" xfId="6" applyNumberFormat="1" applyFont="1" applyFill="1" applyBorder="1" applyAlignment="1">
      <alignment horizontal="center" vertical="center"/>
    </xf>
    <xf numFmtId="169" fontId="5" fillId="0" borderId="17" xfId="6" applyNumberFormat="1" applyFont="1" applyFill="1" applyBorder="1" applyAlignment="1">
      <alignment horizontal="center" vertical="center"/>
    </xf>
    <xf numFmtId="169" fontId="5" fillId="0" borderId="18" xfId="6" applyNumberFormat="1" applyFont="1" applyFill="1" applyBorder="1" applyAlignment="1">
      <alignment horizontal="center" vertical="center"/>
    </xf>
    <xf numFmtId="169" fontId="5" fillId="0" borderId="18" xfId="6" applyNumberFormat="1" applyFont="1" applyFill="1" applyBorder="1" applyAlignment="1">
      <alignment vertical="center"/>
    </xf>
    <xf numFmtId="169" fontId="5" fillId="0" borderId="7" xfId="6" applyNumberFormat="1" applyFont="1" applyFill="1" applyBorder="1" applyAlignment="1"/>
    <xf numFmtId="169" fontId="5" fillId="0" borderId="21" xfId="6" applyNumberFormat="1" applyFont="1" applyFill="1" applyBorder="1" applyAlignment="1" applyProtection="1">
      <alignment horizontal="center" vertical="center"/>
    </xf>
    <xf numFmtId="169" fontId="5" fillId="0" borderId="21" xfId="6" applyNumberFormat="1" applyFont="1" applyFill="1" applyBorder="1" applyAlignment="1" applyProtection="1"/>
    <xf numFmtId="169" fontId="8" fillId="0" borderId="20" xfId="6" applyNumberFormat="1" applyFont="1" applyFill="1" applyBorder="1" applyAlignment="1" applyProtection="1">
      <alignment horizontal="center" vertical="center"/>
    </xf>
    <xf numFmtId="169" fontId="5" fillId="0" borderId="25" xfId="6" applyNumberFormat="1" applyFont="1" applyFill="1" applyBorder="1" applyAlignment="1">
      <alignment horizontal="center" vertical="center"/>
    </xf>
    <xf numFmtId="169" fontId="5" fillId="0" borderId="0" xfId="6" applyNumberFormat="1" applyFont="1" applyBorder="1" applyAlignment="1">
      <alignment horizontal="center" vertical="center"/>
    </xf>
    <xf numFmtId="169" fontId="5" fillId="0" borderId="0" xfId="6" applyNumberFormat="1" applyFont="1" applyBorder="1" applyAlignment="1">
      <alignment horizontal="right"/>
    </xf>
    <xf numFmtId="169" fontId="5" fillId="0" borderId="0" xfId="6" applyNumberFormat="1" applyFont="1" applyBorder="1" applyAlignment="1"/>
    <xf numFmtId="169" fontId="16" fillId="3" borderId="7" xfId="6" applyNumberFormat="1" applyFont="1" applyFill="1" applyBorder="1" applyAlignment="1" applyProtection="1">
      <alignment horizontal="center" vertical="center"/>
    </xf>
    <xf numFmtId="169" fontId="7" fillId="4" borderId="7" xfId="6" applyNumberFormat="1" applyFont="1" applyFill="1" applyBorder="1" applyAlignment="1" applyProtection="1"/>
    <xf numFmtId="169" fontId="7" fillId="4" borderId="6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 applyProtection="1"/>
    <xf numFmtId="169" fontId="16" fillId="0" borderId="6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>
      <alignment horizontal="center" vertical="center"/>
    </xf>
    <xf numFmtId="169" fontId="17" fillId="0" borderId="7" xfId="6" applyNumberFormat="1" applyFont="1" applyFill="1" applyBorder="1" applyAlignment="1" applyProtection="1">
      <alignment horizontal="center" vertical="center"/>
    </xf>
    <xf numFmtId="169" fontId="17" fillId="0" borderId="7" xfId="6" applyNumberFormat="1" applyFont="1" applyFill="1" applyBorder="1" applyAlignment="1" applyProtection="1"/>
    <xf numFmtId="169" fontId="17" fillId="0" borderId="6" xfId="6" applyNumberFormat="1" applyFont="1" applyFill="1" applyBorder="1" applyAlignment="1" applyProtection="1">
      <alignment horizontal="center" vertical="center"/>
    </xf>
    <xf numFmtId="169" fontId="16" fillId="0" borderId="20" xfId="6" applyNumberFormat="1" applyFont="1" applyFill="1" applyBorder="1" applyAlignment="1" applyProtection="1">
      <alignment horizontal="center" vertical="center"/>
    </xf>
    <xf numFmtId="169" fontId="16" fillId="0" borderId="21" xfId="6" applyNumberFormat="1" applyFont="1" applyFill="1" applyBorder="1" applyAlignment="1" applyProtection="1">
      <alignment horizontal="center" vertical="center"/>
    </xf>
    <xf numFmtId="169" fontId="16" fillId="0" borderId="0" xfId="6" applyNumberFormat="1" applyFont="1" applyBorder="1" applyAlignment="1">
      <alignment horizontal="center" vertical="center"/>
    </xf>
    <xf numFmtId="169" fontId="16" fillId="0" borderId="0" xfId="6" applyNumberFormat="1" applyFont="1"/>
    <xf numFmtId="16" fontId="5" fillId="0" borderId="7" xfId="0" applyNumberFormat="1" applyFont="1" applyBorder="1" applyAlignment="1">
      <alignment horizontal="center" vertical="center"/>
    </xf>
    <xf numFmtId="0" fontId="5" fillId="3" borderId="22" xfId="0" applyFont="1" applyFill="1" applyBorder="1"/>
    <xf numFmtId="0" fontId="5" fillId="3" borderId="22" xfId="0" applyFont="1" applyFill="1" applyBorder="1" applyAlignment="1">
      <alignment horizontal="center"/>
    </xf>
    <xf numFmtId="0" fontId="9" fillId="3" borderId="22" xfId="0" applyFont="1" applyFill="1" applyBorder="1" applyAlignment="1">
      <alignment wrapText="1"/>
    </xf>
    <xf numFmtId="0" fontId="9" fillId="3" borderId="22" xfId="0" applyFont="1" applyFill="1" applyBorder="1" applyAlignment="1">
      <alignment horizontal="center" wrapText="1"/>
    </xf>
    <xf numFmtId="168" fontId="9" fillId="3" borderId="23" xfId="3" applyNumberFormat="1" applyFont="1" applyFill="1" applyBorder="1" applyAlignment="1" applyProtection="1"/>
    <xf numFmtId="0" fontId="9" fillId="3" borderId="22" xfId="0" applyFont="1" applyFill="1" applyBorder="1"/>
    <xf numFmtId="0" fontId="9" fillId="3" borderId="22" xfId="0" applyFont="1" applyFill="1" applyBorder="1" applyAlignment="1">
      <alignment horizontal="center"/>
    </xf>
    <xf numFmtId="0" fontId="9" fillId="3" borderId="24" xfId="0" applyFont="1" applyFill="1" applyBorder="1"/>
    <xf numFmtId="0" fontId="9" fillId="3" borderId="24" xfId="0" applyFont="1" applyFill="1" applyBorder="1" applyAlignment="1">
      <alignment horizontal="center"/>
    </xf>
    <xf numFmtId="168" fontId="9" fillId="3" borderId="24" xfId="3" applyNumberFormat="1" applyFont="1" applyFill="1" applyBorder="1" applyAlignment="1" applyProtection="1"/>
    <xf numFmtId="168" fontId="14" fillId="3" borderId="23" xfId="0" applyNumberFormat="1" applyFont="1" applyFill="1" applyBorder="1"/>
    <xf numFmtId="0" fontId="13" fillId="3" borderId="8" xfId="1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" fontId="5" fillId="0" borderId="8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/>
    </xf>
    <xf numFmtId="0" fontId="0" fillId="0" borderId="0" xfId="0" applyBorder="1"/>
  </cellXfs>
  <cellStyles count="8">
    <cellStyle name="Encabezado 1" xfId="1" builtinId="16"/>
    <cellStyle name="Incorrecto" xfId="2" builtinId="27"/>
    <cellStyle name="Millares" xfId="6" builtinId="3"/>
    <cellStyle name="Millares 2" xfId="3" xr:uid="{00000000-0005-0000-0000-000003000000}"/>
    <cellStyle name="Millares 2 2" xfId="7" xr:uid="{00000000-0005-0000-0000-000004000000}"/>
    <cellStyle name="Normal" xfId="0" builtinId="0"/>
    <cellStyle name="Normal 2 2" xfId="4" xr:uid="{00000000-0005-0000-0000-000006000000}"/>
    <cellStyle name="Porcentaje 3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zoomScaleNormal="100" workbookViewId="0">
      <selection activeCell="B65" sqref="B65"/>
    </sheetView>
  </sheetViews>
  <sheetFormatPr baseColWidth="10" defaultRowHeight="15" x14ac:dyDescent="0.25"/>
  <cols>
    <col min="1" max="1" width="101.7109375" customWidth="1"/>
    <col min="2" max="2" width="17.28515625" bestFit="1" customWidth="1"/>
    <col min="3" max="3" width="19.7109375" customWidth="1"/>
    <col min="4" max="9" width="15.28515625" bestFit="1" customWidth="1"/>
  </cols>
  <sheetData>
    <row r="1" spans="1:11" ht="15.75" x14ac:dyDescent="0.25">
      <c r="A1" s="1" t="s">
        <v>0</v>
      </c>
      <c r="B1" s="2"/>
      <c r="C1" s="1"/>
      <c r="D1" s="3"/>
      <c r="E1" s="35"/>
      <c r="F1" s="35"/>
      <c r="G1" s="35"/>
      <c r="H1" s="35"/>
      <c r="I1" s="35"/>
    </row>
    <row r="2" spans="1:11" ht="15.75" x14ac:dyDescent="0.25">
      <c r="A2" s="1" t="s">
        <v>1</v>
      </c>
      <c r="B2" s="2"/>
      <c r="C2" s="1"/>
      <c r="D2" s="3"/>
      <c r="E2" s="35"/>
      <c r="F2" s="35"/>
      <c r="G2" s="35"/>
      <c r="H2" s="35"/>
      <c r="I2" s="35"/>
    </row>
    <row r="3" spans="1:11" ht="15.75" x14ac:dyDescent="0.25">
      <c r="A3" s="1"/>
      <c r="B3" s="2"/>
      <c r="C3" s="1"/>
      <c r="D3" s="3"/>
      <c r="E3" s="35"/>
      <c r="F3" s="35"/>
      <c r="G3" s="35"/>
      <c r="H3" s="35"/>
      <c r="I3" s="35"/>
    </row>
    <row r="4" spans="1:11" ht="16.5" thickBot="1" x14ac:dyDescent="0.3">
      <c r="A4" s="1" t="s">
        <v>66</v>
      </c>
      <c r="B4" s="2"/>
      <c r="C4" s="1"/>
      <c r="D4" s="3"/>
      <c r="E4" s="35"/>
      <c r="F4" s="35"/>
      <c r="G4" s="35"/>
      <c r="H4" s="35"/>
      <c r="I4" s="35"/>
    </row>
    <row r="5" spans="1:11" ht="15.75" thickBot="1" x14ac:dyDescent="0.3">
      <c r="A5" s="92" t="s">
        <v>2</v>
      </c>
      <c r="B5" s="4" t="s">
        <v>67</v>
      </c>
      <c r="C5" s="5" t="s">
        <v>3</v>
      </c>
      <c r="D5" s="6" t="s">
        <v>4</v>
      </c>
      <c r="E5" s="95" t="s">
        <v>80</v>
      </c>
      <c r="F5" s="96"/>
      <c r="G5" s="96"/>
      <c r="H5" s="96"/>
      <c r="I5" s="97"/>
    </row>
    <row r="6" spans="1:11" ht="15.75" thickBot="1" x14ac:dyDescent="0.3">
      <c r="A6" s="93"/>
      <c r="B6" s="7" t="s">
        <v>5</v>
      </c>
      <c r="C6" s="8"/>
      <c r="D6" s="77"/>
      <c r="E6" s="98" t="s">
        <v>6</v>
      </c>
      <c r="F6" s="100" t="s">
        <v>7</v>
      </c>
      <c r="G6" s="101"/>
      <c r="H6" s="100" t="s">
        <v>8</v>
      </c>
      <c r="I6" s="102"/>
    </row>
    <row r="7" spans="1:11" ht="15.75" thickBot="1" x14ac:dyDescent="0.3">
      <c r="A7" s="94"/>
      <c r="B7" s="9" t="s">
        <v>68</v>
      </c>
      <c r="C7" s="10" t="s">
        <v>9</v>
      </c>
      <c r="D7" s="11">
        <v>45230</v>
      </c>
      <c r="E7" s="99"/>
      <c r="F7" s="12" t="s">
        <v>10</v>
      </c>
      <c r="G7" s="12" t="s">
        <v>11</v>
      </c>
      <c r="H7" s="13" t="s">
        <v>10</v>
      </c>
      <c r="I7" s="12" t="s">
        <v>11</v>
      </c>
    </row>
    <row r="8" spans="1:11" ht="15.75" thickBot="1" x14ac:dyDescent="0.3">
      <c r="A8" s="14" t="s">
        <v>12</v>
      </c>
      <c r="B8" s="36"/>
      <c r="C8" s="15"/>
      <c r="D8" s="48">
        <f>+D9+D14</f>
        <v>5014231.0969099998</v>
      </c>
      <c r="E8" s="48">
        <f t="shared" ref="E8:H8" si="0">+E9+E14</f>
        <v>159577.72781000001</v>
      </c>
      <c r="F8" s="48">
        <f t="shared" si="0"/>
        <v>350040.38746000006</v>
      </c>
      <c r="G8" s="48">
        <f t="shared" si="0"/>
        <v>34176.630729999997</v>
      </c>
      <c r="H8" s="48">
        <f t="shared" si="0"/>
        <v>350040.38746000006</v>
      </c>
      <c r="I8" s="49">
        <f>+I9+I14</f>
        <v>34176.630729999997</v>
      </c>
    </row>
    <row r="9" spans="1:11" ht="15.75" thickTop="1" x14ac:dyDescent="0.25">
      <c r="A9" s="16" t="s">
        <v>13</v>
      </c>
      <c r="B9" s="17"/>
      <c r="C9" s="17"/>
      <c r="D9" s="50">
        <f t="shared" ref="D9:E9" si="1">SUM(D10:D13)</f>
        <v>4445561.72334</v>
      </c>
      <c r="E9" s="50">
        <f t="shared" si="1"/>
        <v>159577.72781000001</v>
      </c>
      <c r="F9" s="50">
        <f>SUM(F10:F13)</f>
        <v>348122.30075000005</v>
      </c>
      <c r="G9" s="50">
        <f t="shared" ref="G9:I9" si="2">SUM(G10:G13)</f>
        <v>33609.51539</v>
      </c>
      <c r="H9" s="50">
        <f t="shared" si="2"/>
        <v>348122.30075000005</v>
      </c>
      <c r="I9" s="50">
        <f t="shared" si="2"/>
        <v>33609.51539</v>
      </c>
    </row>
    <row r="10" spans="1:11" x14ac:dyDescent="0.25">
      <c r="A10" s="37" t="s">
        <v>74</v>
      </c>
      <c r="B10" s="38" t="s">
        <v>14</v>
      </c>
      <c r="C10" s="39" t="s">
        <v>15</v>
      </c>
      <c r="D10" s="63">
        <v>689326</v>
      </c>
      <c r="E10" s="64"/>
      <c r="F10" s="65">
        <v>344663.11873000005</v>
      </c>
      <c r="G10" s="65">
        <v>90.651119999999992</v>
      </c>
      <c r="H10" s="65">
        <f>+F10</f>
        <v>344663.11873000005</v>
      </c>
      <c r="I10" s="65">
        <f>+G10</f>
        <v>90.651119999999992</v>
      </c>
    </row>
    <row r="11" spans="1:11" x14ac:dyDescent="0.25">
      <c r="A11" s="37" t="s">
        <v>16</v>
      </c>
      <c r="B11" s="38" t="s">
        <v>17</v>
      </c>
      <c r="C11" s="39" t="s">
        <v>15</v>
      </c>
      <c r="D11" s="63">
        <v>572577.57006000006</v>
      </c>
      <c r="E11" s="64"/>
      <c r="F11" s="65"/>
      <c r="G11" s="65">
        <v>9402.839539999999</v>
      </c>
      <c r="H11" s="65">
        <f t="shared" ref="H11:H13" si="3">+F11</f>
        <v>0</v>
      </c>
      <c r="I11" s="65">
        <f t="shared" ref="I11:I13" si="4">+G11</f>
        <v>9402.839539999999</v>
      </c>
    </row>
    <row r="12" spans="1:11" x14ac:dyDescent="0.25">
      <c r="A12" s="37" t="s">
        <v>78</v>
      </c>
      <c r="B12" s="38">
        <v>48639</v>
      </c>
      <c r="C12" s="39" t="s">
        <v>15</v>
      </c>
      <c r="D12" s="63">
        <v>2975737.87274</v>
      </c>
      <c r="E12" s="64">
        <v>159577.72781000001</v>
      </c>
      <c r="F12" s="65"/>
      <c r="G12" s="65">
        <v>21938.041430000001</v>
      </c>
      <c r="H12" s="65">
        <f t="shared" si="3"/>
        <v>0</v>
      </c>
      <c r="I12" s="65">
        <f t="shared" si="4"/>
        <v>21938.041430000001</v>
      </c>
    </row>
    <row r="13" spans="1:11" x14ac:dyDescent="0.25">
      <c r="A13" s="37" t="s">
        <v>18</v>
      </c>
      <c r="B13" s="38" t="s">
        <v>17</v>
      </c>
      <c r="C13" s="39" t="s">
        <v>15</v>
      </c>
      <c r="D13" s="63">
        <v>207920.28054000001</v>
      </c>
      <c r="E13" s="64"/>
      <c r="F13" s="65">
        <v>3459.1820200000002</v>
      </c>
      <c r="G13" s="65">
        <v>2177.9832999999999</v>
      </c>
      <c r="H13" s="65">
        <f t="shared" si="3"/>
        <v>3459.1820200000002</v>
      </c>
      <c r="I13" s="65">
        <f t="shared" si="4"/>
        <v>2177.9832999999999</v>
      </c>
    </row>
    <row r="14" spans="1:11" x14ac:dyDescent="0.25">
      <c r="A14" s="18" t="s">
        <v>19</v>
      </c>
      <c r="B14" s="19"/>
      <c r="C14" s="40"/>
      <c r="D14" s="51">
        <f>SUM(D15:D21)</f>
        <v>568669.37356999994</v>
      </c>
      <c r="E14" s="51">
        <f t="shared" ref="E14:I14" si="5">SUM(E15:E21)</f>
        <v>0</v>
      </c>
      <c r="F14" s="51">
        <f t="shared" si="5"/>
        <v>1918.08671</v>
      </c>
      <c r="G14" s="51">
        <f t="shared" si="5"/>
        <v>567.11534000000006</v>
      </c>
      <c r="H14" s="51">
        <f t="shared" si="5"/>
        <v>1918.08671</v>
      </c>
      <c r="I14" s="51">
        <f t="shared" si="5"/>
        <v>567.11534000000006</v>
      </c>
      <c r="J14" s="103"/>
      <c r="K14" s="104"/>
    </row>
    <row r="15" spans="1:11" x14ac:dyDescent="0.25">
      <c r="A15" s="37" t="s">
        <v>20</v>
      </c>
      <c r="B15" s="38"/>
      <c r="C15" s="39" t="s">
        <v>15</v>
      </c>
      <c r="D15" s="63">
        <v>10766</v>
      </c>
      <c r="E15" s="64"/>
      <c r="F15" s="65"/>
      <c r="G15" s="65"/>
      <c r="H15" s="65">
        <f>+F15</f>
        <v>0</v>
      </c>
      <c r="I15" s="65">
        <f>+G15</f>
        <v>0</v>
      </c>
    </row>
    <row r="16" spans="1:11" x14ac:dyDescent="0.25">
      <c r="A16" s="37" t="s">
        <v>73</v>
      </c>
      <c r="B16" s="38">
        <v>44621</v>
      </c>
      <c r="C16" s="39" t="s">
        <v>15</v>
      </c>
      <c r="D16" s="63">
        <v>0</v>
      </c>
      <c r="E16" s="64"/>
      <c r="F16" s="65"/>
      <c r="G16" s="65"/>
      <c r="H16" s="65">
        <f t="shared" ref="H16:H17" si="6">+F16</f>
        <v>0</v>
      </c>
      <c r="I16" s="65">
        <f t="shared" ref="I16:I17" si="7">+G16</f>
        <v>0</v>
      </c>
    </row>
    <row r="17" spans="1:12" x14ac:dyDescent="0.25">
      <c r="A17" s="37" t="s">
        <v>69</v>
      </c>
      <c r="B17" s="38" t="s">
        <v>21</v>
      </c>
      <c r="C17" s="39" t="s">
        <v>15</v>
      </c>
      <c r="D17" s="63">
        <v>61791.222449999987</v>
      </c>
      <c r="E17" s="64"/>
      <c r="F17" s="65">
        <v>1918.08671</v>
      </c>
      <c r="G17" s="65">
        <v>567.11534000000006</v>
      </c>
      <c r="H17" s="65">
        <f t="shared" si="6"/>
        <v>1918.08671</v>
      </c>
      <c r="I17" s="65">
        <f t="shared" si="7"/>
        <v>567.11534000000006</v>
      </c>
    </row>
    <row r="18" spans="1:12" x14ac:dyDescent="0.25">
      <c r="A18" s="37" t="s">
        <v>70</v>
      </c>
      <c r="B18" s="38" t="s">
        <v>22</v>
      </c>
      <c r="C18" s="39" t="s">
        <v>15</v>
      </c>
      <c r="D18" s="63">
        <v>112.15111999999999</v>
      </c>
      <c r="E18" s="64"/>
      <c r="F18" s="65"/>
      <c r="G18" s="65"/>
      <c r="H18" s="65">
        <f t="shared" ref="H18:H21" si="8">+F18</f>
        <v>0</v>
      </c>
      <c r="I18" s="65">
        <f t="shared" ref="I18:I21" si="9">+G18</f>
        <v>0</v>
      </c>
    </row>
    <row r="19" spans="1:12" x14ac:dyDescent="0.25">
      <c r="A19" s="37" t="s">
        <v>83</v>
      </c>
      <c r="B19" s="38" t="s">
        <v>23</v>
      </c>
      <c r="C19" s="39" t="s">
        <v>15</v>
      </c>
      <c r="D19" s="63">
        <v>0</v>
      </c>
      <c r="E19" s="64"/>
      <c r="F19" s="65"/>
      <c r="G19" s="65"/>
      <c r="H19" s="65">
        <f t="shared" si="8"/>
        <v>0</v>
      </c>
      <c r="I19" s="65">
        <f t="shared" si="9"/>
        <v>0</v>
      </c>
    </row>
    <row r="20" spans="1:12" x14ac:dyDescent="0.25">
      <c r="A20" s="37" t="s">
        <v>75</v>
      </c>
      <c r="B20" s="38">
        <v>44866</v>
      </c>
      <c r="C20" s="39" t="s">
        <v>15</v>
      </c>
      <c r="D20" s="63">
        <v>0</v>
      </c>
      <c r="E20" s="64"/>
      <c r="F20" s="65"/>
      <c r="G20" s="65"/>
      <c r="H20" s="65">
        <f t="shared" si="8"/>
        <v>0</v>
      </c>
      <c r="I20" s="65">
        <f t="shared" si="9"/>
        <v>0</v>
      </c>
    </row>
    <row r="21" spans="1:12" x14ac:dyDescent="0.25">
      <c r="A21" s="37" t="s">
        <v>24</v>
      </c>
      <c r="B21" s="38">
        <v>47969</v>
      </c>
      <c r="C21" s="39" t="s">
        <v>15</v>
      </c>
      <c r="D21" s="63">
        <v>496000</v>
      </c>
      <c r="E21" s="64"/>
      <c r="F21" s="65"/>
      <c r="G21" s="65"/>
      <c r="H21" s="65">
        <f t="shared" si="8"/>
        <v>0</v>
      </c>
      <c r="I21" s="65">
        <f t="shared" si="9"/>
        <v>0</v>
      </c>
    </row>
    <row r="22" spans="1:12" ht="15.75" thickBot="1" x14ac:dyDescent="0.3">
      <c r="A22" s="20" t="s">
        <v>71</v>
      </c>
      <c r="B22" s="20"/>
      <c r="C22" s="20"/>
      <c r="D22" s="52">
        <f>SUM(D23:D36)</f>
        <v>64590151.29883793</v>
      </c>
      <c r="E22" s="52">
        <f t="shared" ref="E22:I22" si="10">SUM(E23:E36)</f>
        <v>4457.3936900000008</v>
      </c>
      <c r="F22" s="52">
        <f>SUM(F23:F36)</f>
        <v>95521.86219</v>
      </c>
      <c r="G22" s="52">
        <f>SUM(G23:G36)</f>
        <v>108718.84042000001</v>
      </c>
      <c r="H22" s="52">
        <f t="shared" si="10"/>
        <v>95521.86219</v>
      </c>
      <c r="I22" s="52">
        <f t="shared" si="10"/>
        <v>108718.84042000001</v>
      </c>
      <c r="J22" s="21"/>
      <c r="K22" s="21"/>
      <c r="L22" s="22"/>
    </row>
    <row r="23" spans="1:12" ht="15.75" thickTop="1" x14ac:dyDescent="0.25">
      <c r="A23" s="37" t="s">
        <v>72</v>
      </c>
      <c r="B23" s="38">
        <v>49522</v>
      </c>
      <c r="C23" s="39" t="s">
        <v>25</v>
      </c>
      <c r="D23" s="63">
        <v>6526493.7025194801</v>
      </c>
      <c r="E23" s="64">
        <v>4457.3936900000008</v>
      </c>
      <c r="F23" s="65"/>
      <c r="G23" s="65"/>
      <c r="H23" s="65">
        <f t="shared" ref="H23:H34" si="11">+F23</f>
        <v>0</v>
      </c>
      <c r="I23" s="65">
        <f t="shared" ref="I23:I34" si="12">+G23</f>
        <v>0</v>
      </c>
    </row>
    <row r="24" spans="1:12" x14ac:dyDescent="0.25">
      <c r="A24" s="37" t="s">
        <v>26</v>
      </c>
      <c r="B24" s="38">
        <v>49522</v>
      </c>
      <c r="C24" s="39" t="s">
        <v>25</v>
      </c>
      <c r="D24" s="63">
        <v>10386627.371167753</v>
      </c>
      <c r="E24" s="64"/>
      <c r="F24" s="65"/>
      <c r="G24" s="65"/>
      <c r="H24" s="65">
        <f t="shared" si="11"/>
        <v>0</v>
      </c>
      <c r="I24" s="65">
        <f t="shared" si="12"/>
        <v>0</v>
      </c>
    </row>
    <row r="25" spans="1:12" x14ac:dyDescent="0.25">
      <c r="A25" s="37" t="s">
        <v>27</v>
      </c>
      <c r="B25" s="38" t="s">
        <v>28</v>
      </c>
      <c r="C25" s="39" t="s">
        <v>25</v>
      </c>
      <c r="D25" s="63">
        <v>239.57553420636717</v>
      </c>
      <c r="E25" s="64"/>
      <c r="F25" s="65"/>
      <c r="G25" s="65"/>
      <c r="H25" s="65">
        <f t="shared" si="11"/>
        <v>0</v>
      </c>
      <c r="I25" s="65">
        <f t="shared" si="12"/>
        <v>0</v>
      </c>
    </row>
    <row r="26" spans="1:12" x14ac:dyDescent="0.25">
      <c r="A26" s="37" t="s">
        <v>29</v>
      </c>
      <c r="B26" s="38" t="s">
        <v>30</v>
      </c>
      <c r="C26" s="39" t="s">
        <v>25</v>
      </c>
      <c r="D26" s="63">
        <v>1053325.5319999999</v>
      </c>
      <c r="E26" s="64"/>
      <c r="F26" s="65"/>
      <c r="G26" s="65"/>
      <c r="H26" s="65">
        <f t="shared" si="11"/>
        <v>0</v>
      </c>
      <c r="I26" s="65">
        <f t="shared" si="12"/>
        <v>0</v>
      </c>
    </row>
    <row r="27" spans="1:12" x14ac:dyDescent="0.25">
      <c r="A27" s="37" t="s">
        <v>31</v>
      </c>
      <c r="B27" s="38" t="s">
        <v>32</v>
      </c>
      <c r="C27" s="39" t="s">
        <v>25</v>
      </c>
      <c r="D27" s="63">
        <v>10421.2395</v>
      </c>
      <c r="E27" s="64"/>
      <c r="F27" s="65">
        <v>6377.8492500000002</v>
      </c>
      <c r="G27" s="65">
        <v>160.40307999999999</v>
      </c>
      <c r="H27" s="65">
        <f t="shared" si="11"/>
        <v>6377.8492500000002</v>
      </c>
      <c r="I27" s="65">
        <f t="shared" si="12"/>
        <v>160.40307999999999</v>
      </c>
    </row>
    <row r="28" spans="1:12" x14ac:dyDescent="0.25">
      <c r="A28" s="37" t="s">
        <v>33</v>
      </c>
      <c r="B28" s="38" t="s">
        <v>34</v>
      </c>
      <c r="C28" s="39" t="s">
        <v>25</v>
      </c>
      <c r="D28" s="63">
        <v>4859532.0620026067</v>
      </c>
      <c r="E28" s="64"/>
      <c r="F28" s="65"/>
      <c r="G28" s="65"/>
      <c r="H28" s="65">
        <f t="shared" si="11"/>
        <v>0</v>
      </c>
      <c r="I28" s="65">
        <f t="shared" si="12"/>
        <v>0</v>
      </c>
    </row>
    <row r="29" spans="1:12" x14ac:dyDescent="0.25">
      <c r="A29" s="37" t="s">
        <v>35</v>
      </c>
      <c r="B29" s="38" t="s">
        <v>30</v>
      </c>
      <c r="C29" s="39" t="s">
        <v>25</v>
      </c>
      <c r="D29" s="63">
        <v>11579451.502497084</v>
      </c>
      <c r="E29" s="64"/>
      <c r="F29" s="65"/>
      <c r="G29" s="65"/>
      <c r="H29" s="65">
        <f t="shared" si="11"/>
        <v>0</v>
      </c>
      <c r="I29" s="65">
        <f t="shared" si="12"/>
        <v>0</v>
      </c>
    </row>
    <row r="30" spans="1:12" x14ac:dyDescent="0.25">
      <c r="A30" s="37" t="s">
        <v>36</v>
      </c>
      <c r="B30" s="38" t="s">
        <v>30</v>
      </c>
      <c r="C30" s="39" t="s">
        <v>25</v>
      </c>
      <c r="D30" s="63">
        <v>15337873.974325005</v>
      </c>
      <c r="E30" s="64"/>
      <c r="F30" s="65"/>
      <c r="G30" s="65"/>
      <c r="H30" s="65">
        <f t="shared" si="11"/>
        <v>0</v>
      </c>
      <c r="I30" s="65">
        <f t="shared" si="12"/>
        <v>0</v>
      </c>
    </row>
    <row r="31" spans="1:12" x14ac:dyDescent="0.25">
      <c r="A31" s="37" t="s">
        <v>37</v>
      </c>
      <c r="B31" s="38" t="s">
        <v>28</v>
      </c>
      <c r="C31" s="39" t="s">
        <v>25</v>
      </c>
      <c r="D31" s="63">
        <v>8276132.9209999982</v>
      </c>
      <c r="E31" s="64"/>
      <c r="F31" s="65"/>
      <c r="G31" s="65"/>
      <c r="H31" s="65">
        <f t="shared" si="11"/>
        <v>0</v>
      </c>
      <c r="I31" s="65">
        <f t="shared" si="12"/>
        <v>0</v>
      </c>
    </row>
    <row r="32" spans="1:12" x14ac:dyDescent="0.25">
      <c r="A32" s="37" t="s">
        <v>38</v>
      </c>
      <c r="B32" s="38"/>
      <c r="C32" s="39" t="s">
        <v>15</v>
      </c>
      <c r="D32" s="63">
        <v>0</v>
      </c>
      <c r="E32" s="64"/>
      <c r="F32" s="65"/>
      <c r="G32" s="65"/>
      <c r="H32" s="65">
        <f t="shared" si="11"/>
        <v>0</v>
      </c>
      <c r="I32" s="65">
        <f t="shared" si="12"/>
        <v>0</v>
      </c>
    </row>
    <row r="33" spans="1:9" x14ac:dyDescent="0.25">
      <c r="A33" s="37" t="s">
        <v>39</v>
      </c>
      <c r="B33" s="38" t="s">
        <v>40</v>
      </c>
      <c r="C33" s="39" t="s">
        <v>25</v>
      </c>
      <c r="D33" s="63">
        <v>71944.393499999991</v>
      </c>
      <c r="E33" s="64"/>
      <c r="F33" s="65"/>
      <c r="G33" s="65"/>
      <c r="H33" s="65">
        <f t="shared" si="11"/>
        <v>0</v>
      </c>
      <c r="I33" s="65">
        <f t="shared" si="12"/>
        <v>0</v>
      </c>
    </row>
    <row r="34" spans="1:9" x14ac:dyDescent="0.25">
      <c r="A34" s="37" t="s">
        <v>41</v>
      </c>
      <c r="B34" s="38" t="s">
        <v>42</v>
      </c>
      <c r="C34" s="39" t="s">
        <v>25</v>
      </c>
      <c r="D34" s="63">
        <v>3403952.7593383244</v>
      </c>
      <c r="E34" s="64"/>
      <c r="F34" s="65">
        <v>89144.012940000001</v>
      </c>
      <c r="G34" s="65">
        <v>108558.43734</v>
      </c>
      <c r="H34" s="65">
        <f t="shared" si="11"/>
        <v>89144.012940000001</v>
      </c>
      <c r="I34" s="65">
        <f t="shared" si="12"/>
        <v>108558.43734</v>
      </c>
    </row>
    <row r="35" spans="1:9" x14ac:dyDescent="0.25">
      <c r="A35" s="37" t="s">
        <v>65</v>
      </c>
      <c r="B35" s="38">
        <v>53844</v>
      </c>
      <c r="C35" s="39"/>
      <c r="D35" s="63">
        <v>2526341.4644999998</v>
      </c>
      <c r="E35" s="64"/>
      <c r="F35" s="65"/>
      <c r="G35" s="65"/>
      <c r="H35" s="65">
        <f t="shared" ref="H35:H36" si="13">+F35</f>
        <v>0</v>
      </c>
      <c r="I35" s="65">
        <f t="shared" ref="I35:I36" si="14">+G35</f>
        <v>0</v>
      </c>
    </row>
    <row r="36" spans="1:9" x14ac:dyDescent="0.25">
      <c r="A36" s="37" t="s">
        <v>43</v>
      </c>
      <c r="B36" s="38">
        <v>54940</v>
      </c>
      <c r="C36" s="39"/>
      <c r="D36" s="63">
        <v>557814.80095346703</v>
      </c>
      <c r="E36" s="64"/>
      <c r="F36" s="65"/>
      <c r="G36" s="65"/>
      <c r="H36" s="65">
        <f t="shared" si="13"/>
        <v>0</v>
      </c>
      <c r="I36" s="65">
        <f t="shared" si="14"/>
        <v>0</v>
      </c>
    </row>
    <row r="37" spans="1:9" ht="15.75" thickBot="1" x14ac:dyDescent="0.3">
      <c r="A37" s="20" t="s">
        <v>44</v>
      </c>
      <c r="B37" s="20"/>
      <c r="C37" s="20"/>
      <c r="D37" s="53"/>
      <c r="E37" s="54"/>
      <c r="F37" s="52"/>
      <c r="G37" s="52"/>
      <c r="H37" s="53"/>
      <c r="I37" s="52"/>
    </row>
    <row r="38" spans="1:9" ht="15.75" thickTop="1" x14ac:dyDescent="0.25">
      <c r="A38" s="37" t="s">
        <v>45</v>
      </c>
      <c r="B38" s="39"/>
      <c r="C38" s="41" t="s">
        <v>15</v>
      </c>
      <c r="D38" s="63"/>
      <c r="E38" s="66"/>
      <c r="F38" s="67"/>
      <c r="G38" s="67"/>
      <c r="H38" s="68"/>
      <c r="I38" s="67"/>
    </row>
    <row r="39" spans="1:9" ht="15.75" thickBot="1" x14ac:dyDescent="0.3">
      <c r="A39" s="20" t="s">
        <v>46</v>
      </c>
      <c r="B39" s="20"/>
      <c r="C39" s="20"/>
      <c r="D39" s="52">
        <f>+D40</f>
        <v>2524311.1860000002</v>
      </c>
      <c r="E39" s="52"/>
      <c r="F39" s="52">
        <f t="shared" ref="F39:I39" si="15">+F40</f>
        <v>0</v>
      </c>
      <c r="G39" s="52">
        <f t="shared" si="15"/>
        <v>0</v>
      </c>
      <c r="H39" s="52">
        <f t="shared" si="15"/>
        <v>0</v>
      </c>
      <c r="I39" s="52">
        <f t="shared" si="15"/>
        <v>0</v>
      </c>
    </row>
    <row r="40" spans="1:9" ht="16.5" thickTop="1" thickBot="1" x14ac:dyDescent="0.3">
      <c r="A40" s="20" t="s">
        <v>47</v>
      </c>
      <c r="B40" s="20"/>
      <c r="C40" s="20" t="s">
        <v>48</v>
      </c>
      <c r="D40" s="52">
        <f>SUM(D41:D48)</f>
        <v>2524311.1860000002</v>
      </c>
      <c r="E40" s="52"/>
      <c r="F40" s="52">
        <f t="shared" ref="F40:I40" si="16">SUM(F41:F48)</f>
        <v>0</v>
      </c>
      <c r="G40" s="52">
        <f t="shared" si="16"/>
        <v>0</v>
      </c>
      <c r="H40" s="52">
        <f t="shared" si="16"/>
        <v>0</v>
      </c>
      <c r="I40" s="52">
        <f t="shared" si="16"/>
        <v>0</v>
      </c>
    </row>
    <row r="41" spans="1:9" ht="15.75" thickTop="1" x14ac:dyDescent="0.25">
      <c r="A41" s="23" t="s">
        <v>49</v>
      </c>
      <c r="B41" s="8"/>
      <c r="C41" s="39"/>
      <c r="D41" s="69"/>
      <c r="E41" s="55"/>
      <c r="F41" s="67"/>
      <c r="G41" s="67"/>
      <c r="H41" s="67"/>
      <c r="I41" s="67"/>
    </row>
    <row r="42" spans="1:9" x14ac:dyDescent="0.25">
      <c r="A42" s="23" t="s">
        <v>50</v>
      </c>
      <c r="B42" s="8"/>
      <c r="C42" s="39"/>
      <c r="D42" s="69"/>
      <c r="E42" s="55"/>
      <c r="F42" s="67"/>
      <c r="G42" s="67"/>
      <c r="H42" s="67"/>
      <c r="I42" s="67"/>
    </row>
    <row r="43" spans="1:9" x14ac:dyDescent="0.25">
      <c r="A43" s="37" t="s">
        <v>51</v>
      </c>
      <c r="B43" s="38"/>
      <c r="C43" s="39" t="s">
        <v>15</v>
      </c>
      <c r="D43" s="63">
        <v>30344.076000000001</v>
      </c>
      <c r="E43" s="64"/>
      <c r="F43" s="65"/>
      <c r="G43" s="65"/>
      <c r="H43" s="65">
        <f>+F43</f>
        <v>0</v>
      </c>
      <c r="I43" s="65">
        <f>+G43</f>
        <v>0</v>
      </c>
    </row>
    <row r="44" spans="1:9" x14ac:dyDescent="0.25">
      <c r="A44" s="23" t="s">
        <v>52</v>
      </c>
      <c r="B44" s="8"/>
      <c r="C44" s="39"/>
      <c r="D44" s="63"/>
      <c r="E44" s="64"/>
      <c r="F44" s="65"/>
      <c r="G44" s="65"/>
      <c r="H44" s="65">
        <f t="shared" ref="H44:I47" si="17">+F44</f>
        <v>0</v>
      </c>
      <c r="I44" s="65">
        <f t="shared" si="17"/>
        <v>0</v>
      </c>
    </row>
    <row r="45" spans="1:9" x14ac:dyDescent="0.25">
      <c r="A45" s="37" t="s">
        <v>53</v>
      </c>
      <c r="B45" s="38"/>
      <c r="C45" s="39" t="s">
        <v>15</v>
      </c>
      <c r="D45" s="63"/>
      <c r="E45" s="64"/>
      <c r="F45" s="65"/>
      <c r="G45" s="65"/>
      <c r="H45" s="65">
        <f t="shared" si="17"/>
        <v>0</v>
      </c>
      <c r="I45" s="65">
        <f t="shared" si="17"/>
        <v>0</v>
      </c>
    </row>
    <row r="46" spans="1:9" x14ac:dyDescent="0.25">
      <c r="A46" s="37" t="s">
        <v>54</v>
      </c>
      <c r="B46" s="38"/>
      <c r="C46" s="39" t="s">
        <v>15</v>
      </c>
      <c r="D46" s="63">
        <v>188.11</v>
      </c>
      <c r="E46" s="64"/>
      <c r="F46" s="65"/>
      <c r="G46" s="65"/>
      <c r="H46" s="65">
        <f t="shared" si="17"/>
        <v>0</v>
      </c>
      <c r="I46" s="65">
        <f t="shared" si="17"/>
        <v>0</v>
      </c>
    </row>
    <row r="47" spans="1:9" x14ac:dyDescent="0.25">
      <c r="A47" s="23" t="s">
        <v>55</v>
      </c>
      <c r="B47" s="8"/>
      <c r="C47" s="39" t="s">
        <v>15</v>
      </c>
      <c r="D47" s="63">
        <v>2493779</v>
      </c>
      <c r="E47" s="64"/>
      <c r="F47" s="65"/>
      <c r="G47" s="65"/>
      <c r="H47" s="65">
        <f t="shared" si="17"/>
        <v>0</v>
      </c>
      <c r="I47" s="65">
        <f t="shared" si="17"/>
        <v>0</v>
      </c>
    </row>
    <row r="48" spans="1:9" x14ac:dyDescent="0.25">
      <c r="A48" s="23" t="s">
        <v>56</v>
      </c>
      <c r="B48" s="42"/>
      <c r="C48" s="42"/>
      <c r="D48" s="70"/>
      <c r="E48" s="71"/>
      <c r="F48" s="72"/>
      <c r="G48" s="72"/>
      <c r="H48" s="72"/>
      <c r="I48" s="72"/>
    </row>
    <row r="49" spans="1:9" ht="15.75" thickBot="1" x14ac:dyDescent="0.3">
      <c r="A49" s="24" t="s">
        <v>57</v>
      </c>
      <c r="B49" s="25"/>
      <c r="C49" s="25"/>
      <c r="D49" s="56"/>
      <c r="E49" s="57"/>
      <c r="F49" s="73"/>
      <c r="G49" s="73"/>
      <c r="H49" s="74"/>
      <c r="I49" s="58"/>
    </row>
    <row r="50" spans="1:9" ht="15.75" thickBot="1" x14ac:dyDescent="0.3">
      <c r="A50" s="34" t="s">
        <v>58</v>
      </c>
      <c r="B50" s="34"/>
      <c r="C50" s="34" t="s">
        <v>48</v>
      </c>
      <c r="D50" s="59">
        <f>+D8+D22+D39</f>
        <v>72128693.581747934</v>
      </c>
      <c r="E50" s="59">
        <f>+E22+E8+E39</f>
        <v>164035.12150000001</v>
      </c>
      <c r="F50" s="59">
        <f>+F8+F22+F39</f>
        <v>445562.24965000007</v>
      </c>
      <c r="G50" s="59">
        <f>+G8+G22+G39</f>
        <v>142895.47115</v>
      </c>
      <c r="H50" s="59">
        <f t="shared" ref="H50:I50" si="18">+H8+H22+H39</f>
        <v>445562.24965000007</v>
      </c>
      <c r="I50" s="59">
        <f t="shared" si="18"/>
        <v>142895.47115</v>
      </c>
    </row>
    <row r="51" spans="1:9" ht="16.5" thickTop="1" thickBot="1" x14ac:dyDescent="0.3">
      <c r="A51" s="26"/>
      <c r="B51" s="26"/>
      <c r="C51" s="33"/>
      <c r="D51" s="60"/>
      <c r="E51" s="61"/>
      <c r="F51" s="60"/>
      <c r="G51" s="59">
        <f>+F50+G50-1</f>
        <v>588456.72080000001</v>
      </c>
      <c r="H51" s="60"/>
      <c r="I51" s="59">
        <f>+H50+I50-1</f>
        <v>588456.72080000001</v>
      </c>
    </row>
    <row r="52" spans="1:9" ht="15.75" thickTop="1" x14ac:dyDescent="0.25">
      <c r="A52" s="26"/>
      <c r="B52" s="26"/>
      <c r="C52" s="27"/>
      <c r="D52" s="60"/>
      <c r="E52" s="62"/>
      <c r="F52" s="60"/>
      <c r="G52" s="75"/>
      <c r="H52" s="60"/>
      <c r="I52" s="60"/>
    </row>
    <row r="53" spans="1:9" ht="15.75" thickBot="1" x14ac:dyDescent="0.3">
      <c r="A53" s="26"/>
      <c r="B53" s="26"/>
      <c r="C53" s="27"/>
      <c r="D53" s="60"/>
      <c r="E53" s="76"/>
      <c r="F53" s="76"/>
      <c r="G53" s="76"/>
      <c r="H53" s="76"/>
      <c r="I53" s="76"/>
    </row>
    <row r="54" spans="1:9" ht="20.25" thickBot="1" x14ac:dyDescent="0.35">
      <c r="A54" s="89" t="s">
        <v>82</v>
      </c>
      <c r="B54" s="90"/>
      <c r="C54" s="91"/>
      <c r="D54" s="28"/>
      <c r="E54" s="35"/>
      <c r="F54" s="35"/>
      <c r="G54" s="35"/>
      <c r="H54" s="35"/>
      <c r="I54" s="35"/>
    </row>
    <row r="55" spans="1:9" x14ac:dyDescent="0.25">
      <c r="A55" s="78" t="s">
        <v>59</v>
      </c>
      <c r="B55" s="79"/>
      <c r="C55" s="88">
        <f>SUM(C56:C59)</f>
        <v>2008845380</v>
      </c>
      <c r="D55" s="29"/>
      <c r="E55" s="35"/>
      <c r="F55" s="35"/>
      <c r="G55" s="43"/>
      <c r="H55" s="35"/>
      <c r="I55" s="35"/>
    </row>
    <row r="56" spans="1:9" x14ac:dyDescent="0.25">
      <c r="A56" s="80" t="s">
        <v>60</v>
      </c>
      <c r="B56" s="81"/>
      <c r="C56" s="82">
        <v>2001052785</v>
      </c>
      <c r="D56" s="30"/>
      <c r="E56" s="35"/>
      <c r="F56" s="35"/>
      <c r="G56" s="35"/>
      <c r="H56" s="35"/>
      <c r="I56" s="35"/>
    </row>
    <row r="57" spans="1:9" x14ac:dyDescent="0.25">
      <c r="A57" s="83" t="s">
        <v>61</v>
      </c>
      <c r="B57" s="84"/>
      <c r="C57" s="82">
        <v>2631483</v>
      </c>
      <c r="D57" s="44"/>
      <c r="E57" s="35"/>
      <c r="F57" s="35"/>
      <c r="G57" s="35"/>
      <c r="H57" s="35"/>
      <c r="I57" s="35"/>
    </row>
    <row r="58" spans="1:9" x14ac:dyDescent="0.25">
      <c r="A58" s="83" t="s">
        <v>62</v>
      </c>
      <c r="B58" s="84"/>
      <c r="C58" s="82">
        <v>5027248</v>
      </c>
      <c r="D58" s="31"/>
      <c r="E58" s="31"/>
      <c r="F58" s="31"/>
      <c r="G58" s="35"/>
      <c r="H58" s="35"/>
      <c r="I58" s="35"/>
    </row>
    <row r="59" spans="1:9" x14ac:dyDescent="0.25">
      <c r="A59" s="85" t="s">
        <v>63</v>
      </c>
      <c r="B59" s="86"/>
      <c r="C59" s="87">
        <v>133864</v>
      </c>
      <c r="D59" s="31"/>
      <c r="E59" s="31"/>
      <c r="F59" s="31"/>
      <c r="G59" s="35"/>
      <c r="H59" s="35"/>
      <c r="I59" s="35"/>
    </row>
    <row r="60" spans="1:9" x14ac:dyDescent="0.25">
      <c r="A60" s="35"/>
      <c r="B60" s="45"/>
      <c r="C60" s="46"/>
      <c r="D60" s="31"/>
      <c r="E60" s="31"/>
      <c r="F60" s="31"/>
      <c r="G60" s="35"/>
      <c r="H60" s="35"/>
      <c r="I60" s="35"/>
    </row>
    <row r="61" spans="1:9" x14ac:dyDescent="0.25">
      <c r="A61" s="47" t="s">
        <v>81</v>
      </c>
      <c r="B61" s="26"/>
      <c r="C61" s="32"/>
      <c r="D61" s="31"/>
      <c r="E61" s="31"/>
      <c r="F61" s="31"/>
      <c r="G61" s="35"/>
      <c r="H61" s="35"/>
      <c r="I61" s="35"/>
    </row>
    <row r="62" spans="1:9" x14ac:dyDescent="0.25">
      <c r="A62" s="47" t="s">
        <v>79</v>
      </c>
      <c r="B62" s="26"/>
      <c r="C62" s="35"/>
      <c r="D62" s="31"/>
      <c r="E62" s="31"/>
      <c r="F62" s="31"/>
      <c r="G62" s="35"/>
      <c r="H62" s="35"/>
      <c r="I62" s="35"/>
    </row>
    <row r="63" spans="1:9" x14ac:dyDescent="0.25">
      <c r="A63" s="47" t="s">
        <v>76</v>
      </c>
      <c r="B63" s="26"/>
      <c r="C63" s="35"/>
      <c r="D63" s="31"/>
      <c r="E63" s="31"/>
      <c r="F63" s="31"/>
      <c r="G63" s="35"/>
      <c r="H63" s="35"/>
      <c r="I63" s="35"/>
    </row>
    <row r="64" spans="1:9" x14ac:dyDescent="0.25">
      <c r="A64" s="47" t="s">
        <v>64</v>
      </c>
      <c r="B64" s="26"/>
      <c r="C64" s="35"/>
      <c r="D64" s="31"/>
      <c r="E64" s="31"/>
      <c r="F64" s="31"/>
      <c r="G64" s="35"/>
      <c r="H64" s="35"/>
      <c r="I64" s="35"/>
    </row>
    <row r="65" spans="1:9" x14ac:dyDescent="0.25">
      <c r="A65" s="47" t="s">
        <v>77</v>
      </c>
      <c r="B65" s="35"/>
      <c r="C65" s="35"/>
      <c r="D65" s="31"/>
      <c r="E65" s="31"/>
      <c r="F65" s="31"/>
      <c r="G65" s="35"/>
      <c r="H65" s="35"/>
      <c r="I65" s="35"/>
    </row>
    <row r="66" spans="1:9" x14ac:dyDescent="0.25">
      <c r="A66" s="47"/>
      <c r="B66" s="35"/>
      <c r="C66" s="35"/>
      <c r="D66" s="31"/>
      <c r="E66" s="31"/>
      <c r="F66" s="31"/>
      <c r="G66" s="35"/>
      <c r="H66" s="35"/>
      <c r="I66" s="35"/>
    </row>
    <row r="67" spans="1:9" x14ac:dyDescent="0.25">
      <c r="D67" s="31"/>
      <c r="E67" s="31"/>
      <c r="F67" s="31"/>
    </row>
    <row r="68" spans="1:9" x14ac:dyDescent="0.25">
      <c r="D68" s="31"/>
      <c r="E68" s="31"/>
      <c r="F68" s="31"/>
    </row>
    <row r="69" spans="1:9" x14ac:dyDescent="0.25">
      <c r="D69" s="31"/>
      <c r="E69" s="31"/>
      <c r="F69" s="31"/>
    </row>
    <row r="70" spans="1:9" x14ac:dyDescent="0.25">
      <c r="D70" s="31"/>
      <c r="E70" s="31"/>
      <c r="F70" s="31"/>
    </row>
    <row r="71" spans="1:9" x14ac:dyDescent="0.25">
      <c r="D71" s="31"/>
      <c r="E71" s="31"/>
      <c r="F71" s="31"/>
    </row>
    <row r="72" spans="1:9" x14ac:dyDescent="0.25">
      <c r="D72" s="31"/>
      <c r="E72" s="31"/>
      <c r="F72" s="31"/>
    </row>
  </sheetData>
  <mergeCells count="6">
    <mergeCell ref="A54:C54"/>
    <mergeCell ref="A5:A7"/>
    <mergeCell ref="E5:I5"/>
    <mergeCell ref="E6:E7"/>
    <mergeCell ref="F6:G6"/>
    <mergeCell ref="H6:I6"/>
  </mergeCells>
  <pageMargins left="0.70866141732283472" right="0.70866141732283472" top="0.47" bottom="0.25" header="0.31496062992125984" footer="0.31496062992125984"/>
  <pageSetup paperSize="9" scale="56" orientation="landscape" r:id="rId1"/>
  <ignoredErrors>
    <ignoredError sqref="H14:I24 E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1" sqref="A4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Carolina Zelko</cp:lastModifiedBy>
  <cp:lastPrinted>2023-11-24T16:04:28Z</cp:lastPrinted>
  <dcterms:created xsi:type="dcterms:W3CDTF">2022-11-30T11:14:27Z</dcterms:created>
  <dcterms:modified xsi:type="dcterms:W3CDTF">2023-11-24T16:07:06Z</dcterms:modified>
</cp:coreProperties>
</file>