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P\Documents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55" i="1" l="1"/>
  <c r="I48" i="1" l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I40" i="1" s="1"/>
  <c r="I39" i="1" s="1"/>
  <c r="H41" i="1"/>
  <c r="H40" i="1" s="1"/>
  <c r="H39" i="1" s="1"/>
  <c r="G40" i="1"/>
  <c r="G39" i="1" s="1"/>
  <c r="F40" i="1"/>
  <c r="F39" i="1" s="1"/>
  <c r="E40" i="1"/>
  <c r="E39" i="1" s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I22" i="1" s="1"/>
  <c r="H23" i="1"/>
  <c r="H22" i="1" s="1"/>
  <c r="G22" i="1"/>
  <c r="F22" i="1"/>
  <c r="E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G14" i="1"/>
  <c r="F14" i="1"/>
  <c r="E14" i="1"/>
  <c r="I13" i="1"/>
  <c r="H13" i="1"/>
  <c r="I12" i="1"/>
  <c r="H12" i="1"/>
  <c r="I11" i="1"/>
  <c r="H11" i="1"/>
  <c r="I10" i="1"/>
  <c r="H10" i="1"/>
  <c r="H9" i="1" s="1"/>
  <c r="H8" i="1" s="1"/>
  <c r="I9" i="1"/>
  <c r="G9" i="1"/>
  <c r="G8" i="1" s="1"/>
  <c r="F9" i="1"/>
  <c r="F8" i="1" s="1"/>
  <c r="E9" i="1"/>
  <c r="E8" i="1" s="1"/>
  <c r="G50" i="1" l="1"/>
  <c r="I8" i="1"/>
  <c r="I50" i="1" s="1"/>
  <c r="H50" i="1"/>
  <c r="F50" i="1"/>
  <c r="E50" i="1"/>
  <c r="I51" i="1" l="1"/>
  <c r="G51" i="1"/>
</calcChain>
</file>

<file path=xl/sharedStrings.xml><?xml version="1.0" encoding="utf-8"?>
<sst xmlns="http://schemas.openxmlformats.org/spreadsheetml/2006/main" count="107" uniqueCount="76">
  <si>
    <t xml:space="preserve">GOBIERNO DE LA PROVINCIA DE SAN JUAN  </t>
  </si>
  <si>
    <t>MINISTERIO DE HACIENDA Y FINANZAS</t>
  </si>
  <si>
    <t xml:space="preserve"> Anexo II –STOCK DE DEUDA DE LA ADMINISTRACIÓN PUBLICA NO FINANCIERA</t>
  </si>
  <si>
    <t>PRESTAMISTA</t>
  </si>
  <si>
    <t>FINALIZACIÓN</t>
  </si>
  <si>
    <t>MONEDA</t>
  </si>
  <si>
    <t xml:space="preserve">DEUDA </t>
  </si>
  <si>
    <t>ACUMULADO ANUAL A DICIEMBRE 2024</t>
  </si>
  <si>
    <t>DEL</t>
  </si>
  <si>
    <t>USO DEL.CTO.</t>
  </si>
  <si>
    <t>DEVENGADO</t>
  </si>
  <si>
    <t>BASE CAJA</t>
  </si>
  <si>
    <t>PRÉSTAMO</t>
  </si>
  <si>
    <t>DE ORIGEN</t>
  </si>
  <si>
    <t>Amortización</t>
  </si>
  <si>
    <t>Intereses</t>
  </si>
  <si>
    <t xml:space="preserve"> GOBIERNO NACIONAL</t>
  </si>
  <si>
    <t>FONDOS FIDUCIARIOS</t>
  </si>
  <si>
    <r>
      <t xml:space="preserve">FONDO FIDUCIARIO DESARROLLO PROVINCIAL-CAMESA- </t>
    </r>
    <r>
      <rPr>
        <b/>
        <sz val="11"/>
        <color theme="1"/>
        <rFont val="Arial"/>
        <family val="2"/>
      </rPr>
      <t>Nota Nº 5</t>
    </r>
  </si>
  <si>
    <t>Pesos</t>
  </si>
  <si>
    <t>Programa Federal de Desendeudamiento</t>
  </si>
  <si>
    <r>
      <t xml:space="preserve">Fondo Fiduciario de Infraestructura Regional - Túnel de Zonda </t>
    </r>
    <r>
      <rPr>
        <b/>
        <sz val="11"/>
        <color theme="1"/>
        <rFont val="Arial"/>
        <family val="2"/>
      </rPr>
      <t>Nota Nº 7</t>
    </r>
  </si>
  <si>
    <r>
      <t xml:space="preserve">Fondo Fiduciario de Infraestructura Regional - San Juan Conectado </t>
    </r>
    <r>
      <rPr>
        <b/>
        <sz val="11"/>
        <color theme="1"/>
        <rFont val="Arial"/>
        <family val="2"/>
      </rPr>
      <t>Nota Nº 7</t>
    </r>
  </si>
  <si>
    <t>OTROS ENTES DEL ESTADO NACIONAL</t>
  </si>
  <si>
    <t>SUPERINTENDENCIA DEL SERVICIO DE SALUD</t>
  </si>
  <si>
    <r>
      <t xml:space="preserve">Administración Federal de Ingresos Públicos (convenio vales alimentarios) </t>
    </r>
    <r>
      <rPr>
        <b/>
        <sz val="11"/>
        <color theme="1"/>
        <rFont val="Arial"/>
        <family val="2"/>
      </rPr>
      <t>Nota Nº 4</t>
    </r>
  </si>
  <si>
    <t>Administración Federal de Ingresos Públicos--DECRETO 1123-MHF-2013-Convenio mayores costos</t>
  </si>
  <si>
    <t>Programa Federal De Fortalecimiento Operativo en Áreas de Seg. Y Salud--PROFEDESS--</t>
  </si>
  <si>
    <r>
      <t xml:space="preserve">Fondo de Garantía de Sustentabilidad - </t>
    </r>
    <r>
      <rPr>
        <b/>
        <sz val="11"/>
        <color theme="1"/>
        <rFont val="Arial"/>
        <family val="2"/>
      </rPr>
      <t>Nota Nº 6</t>
    </r>
  </si>
  <si>
    <r>
      <t xml:space="preserve">Administración Federal de Ingresos Públicos- Ley 1593-I Plan de Pago Previsional J 607314 </t>
    </r>
    <r>
      <rPr>
        <b/>
        <sz val="11"/>
        <color theme="1"/>
        <rFont val="Arial"/>
        <family val="2"/>
      </rPr>
      <t>Nota N° 4</t>
    </r>
  </si>
  <si>
    <t>Fondo Nacional de Desarrollo Productivo</t>
  </si>
  <si>
    <t>FINANCIAMIENTO DE ORGANISMOS MULTILATERALES DE CRÉDITO</t>
  </si>
  <si>
    <t>Fondo KUWAITÍ</t>
  </si>
  <si>
    <t>dólar</t>
  </si>
  <si>
    <t>Fondo OPEP-Organización de Países Exportadores de Petróleo-</t>
  </si>
  <si>
    <t xml:space="preserve">BID Nº 899Y Nº4150-Programa de Servicio Agrícolas Pciales </t>
  </si>
  <si>
    <t>BID Nº 2573--OC-AR</t>
  </si>
  <si>
    <t>FIDA Nº 713</t>
  </si>
  <si>
    <t>BID-AR-L-1022 Y BID1798-OC-AR-Prog.para el Des.dela Pccion y Empleo de la Pcia.San Juan</t>
  </si>
  <si>
    <t>BIRF Nº 7853-AR-SWAP</t>
  </si>
  <si>
    <t>BID Nº 2763</t>
  </si>
  <si>
    <t>BIRF Nº 7597-AR-</t>
  </si>
  <si>
    <t>SVOA-Sistema Cloacal Caucete</t>
  </si>
  <si>
    <t>-</t>
  </si>
  <si>
    <r>
      <t xml:space="preserve">BID-940 y BID 1134-OC-AR-Programa Mejoramiento de Barrios                    </t>
    </r>
    <r>
      <rPr>
        <b/>
        <sz val="10"/>
        <rFont val="Arial"/>
        <family val="2"/>
      </rPr>
      <t>Nota Nº 3</t>
    </r>
  </si>
  <si>
    <t>BID 3806 -PROSAP IV-</t>
  </si>
  <si>
    <t>CP BID 5343-1334 -AG.SJ  BID 5343/OC-AR</t>
  </si>
  <si>
    <t>Subpréstamo GIRSAR - Aporte BIRF N°8867-AR</t>
  </si>
  <si>
    <t>ENTIDADES BANCARIAS Y FINANCIERAS</t>
  </si>
  <si>
    <r>
      <t xml:space="preserve">Banco Boston (Cedido al Banco Patagonia)                                                   </t>
    </r>
    <r>
      <rPr>
        <b/>
        <sz val="10"/>
        <rFont val="Arial"/>
        <family val="2"/>
      </rPr>
      <t>Nota Nº 4</t>
    </r>
  </si>
  <si>
    <t>DEUDA CONSOLIDADA</t>
  </si>
  <si>
    <t>TÍTULOS PÚBLICOS PROVINCIALES</t>
  </si>
  <si>
    <t xml:space="preserve"> </t>
  </si>
  <si>
    <t>Títulos Públicos Locales</t>
  </si>
  <si>
    <t>De colocación Voluntaria</t>
  </si>
  <si>
    <r>
      <t xml:space="preserve">Valores Representativos de Deuda Ley 8058 Serie I                                    </t>
    </r>
    <r>
      <rPr>
        <b/>
        <sz val="10"/>
        <rFont val="Arial"/>
        <family val="2"/>
      </rPr>
      <t>Nota Nº 2</t>
    </r>
  </si>
  <si>
    <t>De colocación no voluntaria</t>
  </si>
  <si>
    <t>Títulos Públicos -Ley 6606</t>
  </si>
  <si>
    <t>Títulos Públicos -Ley 7669</t>
  </si>
  <si>
    <t>Títulos Públicos -Ley 2359- I- FGS-</t>
  </si>
  <si>
    <t>Títulos Públicos  Internacionales</t>
  </si>
  <si>
    <t>OTROS</t>
  </si>
  <si>
    <t>TOTAL DEUDA PUBLICA PROVINCIAL</t>
  </si>
  <si>
    <t>DEUDA FLOTANTE</t>
  </si>
  <si>
    <t>Personal</t>
  </si>
  <si>
    <t>Proveedores y contratistas</t>
  </si>
  <si>
    <t>Transferencias</t>
  </si>
  <si>
    <t>Otros</t>
  </si>
  <si>
    <r>
      <t xml:space="preserve">Nota N°1: </t>
    </r>
    <r>
      <rPr>
        <sz val="11"/>
        <color theme="1"/>
        <rFont val="Arial"/>
        <family val="2"/>
      </rPr>
      <t>LOS IMPORTES ESTÁN EN MILES, en el caso de prestamos  en dólares se trabajo con una cotización: $1032,00 (c</t>
    </r>
    <r>
      <rPr>
        <i/>
        <sz val="11"/>
        <rFont val="Arial"/>
        <family val="2"/>
      </rPr>
      <t>otización del dólar al 30/12/2024)</t>
    </r>
  </si>
  <si>
    <r>
      <t>Nota Nº2:</t>
    </r>
    <r>
      <rPr>
        <sz val="11"/>
        <color theme="1"/>
        <rFont val="Arial"/>
        <family val="2"/>
      </rPr>
      <t xml:space="preserve"> El préstamo es ejecutado y pagado  por el OD Instituto Provincial de la Vivienda.-</t>
    </r>
  </si>
  <si>
    <r>
      <t xml:space="preserve">Nota Nº3: </t>
    </r>
    <r>
      <rPr>
        <sz val="11"/>
        <color theme="1"/>
        <rFont val="Arial"/>
        <family val="2"/>
      </rPr>
      <t>En conciliación con la Unidad Ejecutora del I.P.V. Préstamo Cancelado.-</t>
    </r>
  </si>
  <si>
    <t>Nota Nº4: Este préstamo fue cancelado.</t>
  </si>
  <si>
    <t>Nota N°5: La cancelación del prestamos estaba prevista para Diciembre 2023, se descontó de la coparticipación nacional el 09 de Enero 2024, quedando cancelado.</t>
  </si>
  <si>
    <t>Nota N°6: Préstamo Convertido en "Titulos Públicos - Ley 2359 -I-FGS "</t>
  </si>
  <si>
    <r>
      <t>Nota N°7:</t>
    </r>
    <r>
      <rPr>
        <sz val="11"/>
        <rFont val="Arial"/>
        <family val="2"/>
      </rPr>
      <t xml:space="preserve"> Prestamos actualizados según IPC-ICC</t>
    </r>
  </si>
  <si>
    <t>Deuda Flotante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</si>
</sst>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-* #,##0.00\ _P_t_s_-;\-* #,##0.00\ _P_t_s_-;_-* \-??\ _P_t_s_-;_-@_-"/>
    <numFmt numFmtId="166" formatCode="_-* #,##0\ _P_t_s_-;\-* #,##0\ _P_t_s_-;_-* \-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20"/>
      <name val="Arial"/>
      <family val="2"/>
    </font>
    <font>
      <i/>
      <sz val="10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" fontId="6" fillId="0" borderId="6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 vertical="center"/>
    </xf>
    <xf numFmtId="0" fontId="5" fillId="0" borderId="6" xfId="0" applyFont="1" applyFill="1" applyBorder="1"/>
    <xf numFmtId="17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0" fillId="3" borderId="7" xfId="1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left" vertical="center" indent="2"/>
    </xf>
    <xf numFmtId="0" fontId="6" fillId="0" borderId="18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4" fontId="6" fillId="0" borderId="20" xfId="1" applyNumberFormat="1" applyFont="1" applyFill="1" applyBorder="1" applyAlignment="1">
      <alignment horizontal="center" vertical="center"/>
    </xf>
    <xf numFmtId="164" fontId="6" fillId="0" borderId="19" xfId="1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11" fillId="0" borderId="7" xfId="3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164" fontId="9" fillId="0" borderId="22" xfId="1" applyNumberFormat="1" applyFont="1" applyFill="1" applyBorder="1" applyAlignment="1" applyProtection="1">
      <alignment horizontal="center" vertical="center"/>
    </xf>
    <xf numFmtId="164" fontId="12" fillId="0" borderId="23" xfId="1" applyNumberFormat="1" applyFont="1" applyFill="1" applyBorder="1" applyAlignment="1" applyProtection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5" fontId="6" fillId="0" borderId="26" xfId="0" applyNumberFormat="1" applyFont="1" applyBorder="1"/>
    <xf numFmtId="164" fontId="6" fillId="0" borderId="26" xfId="1" applyNumberFormat="1" applyFont="1" applyBorder="1" applyAlignment="1">
      <alignment horizontal="center" vertical="center"/>
    </xf>
    <xf numFmtId="164" fontId="6" fillId="0" borderId="26" xfId="1" applyNumberFormat="1" applyFont="1" applyBorder="1" applyAlignment="1">
      <alignment horizontal="right"/>
    </xf>
    <xf numFmtId="164" fontId="6" fillId="0" borderId="11" xfId="1" applyNumberFormat="1" applyFont="1" applyFill="1" applyBorder="1" applyAlignment="1">
      <alignment horizontal="center" vertical="center"/>
    </xf>
    <xf numFmtId="3" fontId="6" fillId="0" borderId="0" xfId="0" applyNumberFormat="1" applyFont="1" applyBorder="1"/>
    <xf numFmtId="164" fontId="6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/>
    <xf numFmtId="164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/>
    <xf numFmtId="3" fontId="6" fillId="0" borderId="0" xfId="0" applyNumberFormat="1" applyFont="1" applyBorder="1" applyAlignment="1">
      <alignment horizontal="center" vertical="center"/>
    </xf>
    <xf numFmtId="164" fontId="5" fillId="0" borderId="0" xfId="0" applyNumberFormat="1" applyFont="1"/>
    <xf numFmtId="166" fontId="6" fillId="0" borderId="0" xfId="0" applyNumberFormat="1" applyFont="1" applyBorder="1" applyAlignment="1">
      <alignment horizontal="center" vertical="center"/>
    </xf>
    <xf numFmtId="166" fontId="5" fillId="0" borderId="0" xfId="0" applyNumberFormat="1" applyFont="1"/>
    <xf numFmtId="166" fontId="12" fillId="0" borderId="0" xfId="4" applyNumberFormat="1" applyFont="1" applyFill="1" applyBorder="1" applyAlignment="1" applyProtection="1">
      <alignment horizontal="center" vertical="center"/>
    </xf>
    <xf numFmtId="166" fontId="5" fillId="0" borderId="0" xfId="4" applyNumberFormat="1" applyFont="1" applyFill="1" applyBorder="1" applyAlignment="1" applyProtection="1">
      <alignment horizontal="center" vertical="center"/>
    </xf>
    <xf numFmtId="165" fontId="10" fillId="0" borderId="0" xfId="4" applyNumberFormat="1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5" fillId="0" borderId="0" xfId="4" applyNumberFormat="1" applyFont="1" applyFill="1" applyBorder="1" applyAlignment="1" applyProtection="1"/>
    <xf numFmtId="0" fontId="14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14" fillId="0" borderId="0" xfId="0" applyFont="1" applyBorder="1"/>
    <xf numFmtId="0" fontId="5" fillId="0" borderId="0" xfId="0" applyFont="1" applyBorder="1"/>
    <xf numFmtId="0" fontId="6" fillId="4" borderId="27" xfId="0" applyFont="1" applyFill="1" applyBorder="1"/>
    <xf numFmtId="0" fontId="6" fillId="4" borderId="27" xfId="0" applyFont="1" applyFill="1" applyBorder="1" applyAlignment="1">
      <alignment horizontal="center"/>
    </xf>
    <xf numFmtId="166" fontId="6" fillId="4" borderId="28" xfId="0" applyNumberFormat="1" applyFont="1" applyFill="1" applyBorder="1"/>
    <xf numFmtId="0" fontId="5" fillId="4" borderId="27" xfId="0" applyFont="1" applyFill="1" applyBorder="1" applyAlignment="1">
      <alignment wrapText="1"/>
    </xf>
    <xf numFmtId="0" fontId="5" fillId="4" borderId="27" xfId="0" applyFont="1" applyFill="1" applyBorder="1" applyAlignment="1">
      <alignment horizontal="center" wrapText="1"/>
    </xf>
    <xf numFmtId="166" fontId="5" fillId="4" borderId="28" xfId="4" applyNumberFormat="1" applyFont="1" applyFill="1" applyBorder="1" applyAlignment="1" applyProtection="1"/>
    <xf numFmtId="0" fontId="5" fillId="4" borderId="27" xfId="0" applyFont="1" applyFill="1" applyBorder="1"/>
    <xf numFmtId="0" fontId="5" fillId="4" borderId="27" xfId="0" applyFont="1" applyFill="1" applyBorder="1" applyAlignment="1">
      <alignment horizontal="center"/>
    </xf>
    <xf numFmtId="0" fontId="5" fillId="4" borderId="29" xfId="0" applyFont="1" applyFill="1" applyBorder="1"/>
    <xf numFmtId="0" fontId="5" fillId="4" borderId="29" xfId="0" applyFont="1" applyFill="1" applyBorder="1" applyAlignment="1">
      <alignment horizontal="center"/>
    </xf>
    <xf numFmtId="166" fontId="5" fillId="4" borderId="29" xfId="4" applyNumberFormat="1" applyFont="1" applyFill="1" applyBorder="1" applyAlignment="1" applyProtection="1"/>
    <xf numFmtId="0" fontId="13" fillId="4" borderId="8" xfId="2" applyFont="1" applyFill="1" applyBorder="1" applyAlignment="1">
      <alignment horizontal="center"/>
    </xf>
    <xf numFmtId="0" fontId="13" fillId="4" borderId="4" xfId="2" applyFont="1" applyFill="1" applyBorder="1" applyAlignment="1">
      <alignment horizontal="center"/>
    </xf>
    <xf numFmtId="0" fontId="13" fillId="4" borderId="5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7" fontId="6" fillId="0" borderId="8" xfId="0" applyNumberFormat="1" applyFont="1" applyFill="1" applyBorder="1" applyAlignment="1">
      <alignment horizontal="center" vertical="center"/>
    </xf>
    <xf numFmtId="17" fontId="6" fillId="0" borderId="4" xfId="0" applyNumberFormat="1" applyFont="1" applyFill="1" applyBorder="1" applyAlignment="1">
      <alignment horizontal="center" vertical="center"/>
    </xf>
    <xf numFmtId="17" fontId="6" fillId="0" borderId="5" xfId="0" applyNumberFormat="1" applyFont="1" applyFill="1" applyBorder="1" applyAlignment="1">
      <alignment horizontal="center" vertical="center"/>
    </xf>
  </cellXfs>
  <cellStyles count="5">
    <cellStyle name="Encabezado 1" xfId="2" builtinId="16"/>
    <cellStyle name="Incorrecto" xfId="3" builtinId="27"/>
    <cellStyle name="Millares" xfId="1" builtinId="3"/>
    <cellStyle name="Millares 2" xf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A37" workbookViewId="0">
      <selection activeCell="H57" sqref="H57"/>
    </sheetView>
  </sheetViews>
  <sheetFormatPr baseColWidth="10" defaultColWidth="17.28515625" defaultRowHeight="15" x14ac:dyDescent="0.25"/>
  <cols>
    <col min="1" max="1" width="99.28515625" customWidth="1"/>
  </cols>
  <sheetData>
    <row r="1" spans="1:9" ht="15.75" x14ac:dyDescent="0.25">
      <c r="A1" s="1" t="s">
        <v>0</v>
      </c>
      <c r="B1" s="2"/>
      <c r="C1" s="1"/>
      <c r="D1" s="3"/>
      <c r="E1" s="4"/>
      <c r="F1" s="4"/>
      <c r="G1" s="4"/>
      <c r="H1" s="4"/>
      <c r="I1" s="4"/>
    </row>
    <row r="2" spans="1:9" ht="15.75" x14ac:dyDescent="0.25">
      <c r="A2" s="1" t="s">
        <v>1</v>
      </c>
      <c r="B2" s="2"/>
      <c r="C2" s="1"/>
      <c r="D2" s="3"/>
      <c r="E2" s="4"/>
      <c r="F2" s="4"/>
      <c r="G2" s="4"/>
      <c r="H2" s="4"/>
      <c r="I2" s="4"/>
    </row>
    <row r="3" spans="1:9" ht="15.75" x14ac:dyDescent="0.25">
      <c r="A3" s="1"/>
      <c r="B3" s="2"/>
      <c r="C3" s="1"/>
      <c r="D3" s="3"/>
      <c r="E3" s="4"/>
      <c r="F3" s="4"/>
      <c r="G3" s="4"/>
      <c r="H3" s="4"/>
      <c r="I3" s="4"/>
    </row>
    <row r="4" spans="1:9" ht="16.5" thickBot="1" x14ac:dyDescent="0.3">
      <c r="A4" s="1" t="s">
        <v>2</v>
      </c>
      <c r="B4" s="2"/>
      <c r="C4" s="1"/>
      <c r="D4" s="3"/>
      <c r="E4" s="4"/>
      <c r="F4" s="4"/>
      <c r="G4" s="4"/>
      <c r="H4" s="4"/>
      <c r="I4" s="4"/>
    </row>
    <row r="5" spans="1:9" ht="15.75" thickBot="1" x14ac:dyDescent="0.3">
      <c r="A5" s="90" t="s">
        <v>3</v>
      </c>
      <c r="B5" s="5" t="s">
        <v>4</v>
      </c>
      <c r="C5" s="6" t="s">
        <v>5</v>
      </c>
      <c r="D5" s="7" t="s">
        <v>6</v>
      </c>
      <c r="E5" s="93" t="s">
        <v>7</v>
      </c>
      <c r="F5" s="94"/>
      <c r="G5" s="94"/>
      <c r="H5" s="94"/>
      <c r="I5" s="95"/>
    </row>
    <row r="6" spans="1:9" ht="15.75" thickBot="1" x14ac:dyDescent="0.3">
      <c r="A6" s="91"/>
      <c r="B6" s="8" t="s">
        <v>8</v>
      </c>
      <c r="C6" s="9"/>
      <c r="D6" s="10"/>
      <c r="E6" s="96" t="s">
        <v>9</v>
      </c>
      <c r="F6" s="98" t="s">
        <v>10</v>
      </c>
      <c r="G6" s="99"/>
      <c r="H6" s="99" t="s">
        <v>11</v>
      </c>
      <c r="I6" s="100"/>
    </row>
    <row r="7" spans="1:9" ht="15.75" thickBot="1" x14ac:dyDescent="0.3">
      <c r="A7" s="92"/>
      <c r="B7" s="11" t="s">
        <v>12</v>
      </c>
      <c r="C7" s="12" t="s">
        <v>13</v>
      </c>
      <c r="D7" s="13">
        <v>45657</v>
      </c>
      <c r="E7" s="97"/>
      <c r="F7" s="14" t="s">
        <v>14</v>
      </c>
      <c r="G7" s="14" t="s">
        <v>15</v>
      </c>
      <c r="H7" s="14" t="s">
        <v>14</v>
      </c>
      <c r="I7" s="15" t="s">
        <v>15</v>
      </c>
    </row>
    <row r="8" spans="1:9" ht="15.75" thickBot="1" x14ac:dyDescent="0.3">
      <c r="A8" s="16" t="s">
        <v>16</v>
      </c>
      <c r="B8" s="17"/>
      <c r="C8" s="18"/>
      <c r="D8" s="19">
        <v>21649063.553610001</v>
      </c>
      <c r="E8" s="19">
        <f>+E9+E14</f>
        <v>1858225.8789599999</v>
      </c>
      <c r="F8" s="19">
        <f>+F9+F14</f>
        <v>602239.7149599999</v>
      </c>
      <c r="G8" s="19">
        <f>+G9+G14</f>
        <v>1195392.4630799999</v>
      </c>
      <c r="H8" s="19">
        <f>+H9+H14</f>
        <v>602239.7149599999</v>
      </c>
      <c r="I8" s="20">
        <f>+I9+I14</f>
        <v>1195392.4630799999</v>
      </c>
    </row>
    <row r="9" spans="1:9" ht="15.75" thickTop="1" x14ac:dyDescent="0.25">
      <c r="A9" s="21" t="s">
        <v>17</v>
      </c>
      <c r="B9" s="22"/>
      <c r="C9" s="22"/>
      <c r="D9" s="23">
        <v>21095739.073860001</v>
      </c>
      <c r="E9" s="23">
        <f t="shared" ref="E9" si="0">SUM(E10:E13)</f>
        <v>1858225.8789599999</v>
      </c>
      <c r="F9" s="23">
        <f>SUM(F10:F13)</f>
        <v>590731.19470999995</v>
      </c>
      <c r="G9" s="23">
        <f t="shared" ref="G9:I9" si="1">SUM(G10:G13)</f>
        <v>1192479.3885899999</v>
      </c>
      <c r="H9" s="23">
        <f t="shared" si="1"/>
        <v>590731.19470999995</v>
      </c>
      <c r="I9" s="23">
        <f t="shared" si="1"/>
        <v>1192479.3885899999</v>
      </c>
    </row>
    <row r="10" spans="1:9" x14ac:dyDescent="0.25">
      <c r="A10" s="24" t="s">
        <v>18</v>
      </c>
      <c r="B10" s="25">
        <v>45261</v>
      </c>
      <c r="C10" s="26" t="s">
        <v>19</v>
      </c>
      <c r="D10" s="27">
        <v>835220.45517999993</v>
      </c>
      <c r="E10" s="27">
        <v>0</v>
      </c>
      <c r="F10" s="27">
        <v>417610.22758999997</v>
      </c>
      <c r="G10" s="27">
        <v>33.179989999999997</v>
      </c>
      <c r="H10" s="27">
        <f>+F10</f>
        <v>417610.22758999997</v>
      </c>
      <c r="I10" s="27">
        <f t="shared" ref="I10:I13" si="2">+G10</f>
        <v>33.179989999999997</v>
      </c>
    </row>
    <row r="11" spans="1:9" x14ac:dyDescent="0.25">
      <c r="A11" s="24" t="s">
        <v>20</v>
      </c>
      <c r="B11" s="25">
        <v>10990</v>
      </c>
      <c r="C11" s="26" t="s">
        <v>19</v>
      </c>
      <c r="D11" s="27">
        <v>481992.61868000001</v>
      </c>
      <c r="E11" s="27">
        <v>0</v>
      </c>
      <c r="F11" s="27">
        <v>77644.38132</v>
      </c>
      <c r="G11" s="27">
        <v>30479.190480000005</v>
      </c>
      <c r="H11" s="27">
        <f t="shared" ref="H11:H13" si="3">+F11</f>
        <v>77644.38132</v>
      </c>
      <c r="I11" s="27">
        <f t="shared" si="2"/>
        <v>30479.190480000005</v>
      </c>
    </row>
    <row r="12" spans="1:9" x14ac:dyDescent="0.25">
      <c r="A12" s="24" t="s">
        <v>21</v>
      </c>
      <c r="B12" s="25">
        <v>48639</v>
      </c>
      <c r="C12" s="26" t="s">
        <v>19</v>
      </c>
      <c r="D12" s="27">
        <v>18699171</v>
      </c>
      <c r="E12" s="27">
        <v>1750632.82124</v>
      </c>
      <c r="F12" s="27"/>
      <c r="G12" s="27">
        <v>1105493.5995699998</v>
      </c>
      <c r="H12" s="27">
        <f t="shared" si="3"/>
        <v>0</v>
      </c>
      <c r="I12" s="27">
        <f t="shared" si="2"/>
        <v>1105493.5995699998</v>
      </c>
    </row>
    <row r="13" spans="1:9" x14ac:dyDescent="0.25">
      <c r="A13" s="24" t="s">
        <v>22</v>
      </c>
      <c r="B13" s="25">
        <v>10990</v>
      </c>
      <c r="C13" s="26" t="s">
        <v>19</v>
      </c>
      <c r="D13" s="27">
        <v>1079355</v>
      </c>
      <c r="E13" s="27">
        <v>107593.05772</v>
      </c>
      <c r="F13" s="27">
        <v>95476.585800000001</v>
      </c>
      <c r="G13" s="27">
        <v>56473.418550000002</v>
      </c>
      <c r="H13" s="27">
        <f t="shared" si="3"/>
        <v>95476.585800000001</v>
      </c>
      <c r="I13" s="27">
        <f t="shared" si="2"/>
        <v>56473.418550000002</v>
      </c>
    </row>
    <row r="14" spans="1:9" x14ac:dyDescent="0.25">
      <c r="A14" s="28" t="s">
        <v>23</v>
      </c>
      <c r="B14" s="29"/>
      <c r="C14" s="30"/>
      <c r="D14" s="31">
        <v>553324.47974999994</v>
      </c>
      <c r="E14" s="31">
        <f t="shared" ref="E14:I14" si="4">SUM(E15:E21)</f>
        <v>0</v>
      </c>
      <c r="F14" s="31">
        <f>SUM(F15:F21)</f>
        <v>11508.52025</v>
      </c>
      <c r="G14" s="31">
        <f t="shared" si="4"/>
        <v>2913.07449</v>
      </c>
      <c r="H14" s="31">
        <f t="shared" si="4"/>
        <v>11508.52025</v>
      </c>
      <c r="I14" s="31">
        <f t="shared" si="4"/>
        <v>2913.07449</v>
      </c>
    </row>
    <row r="15" spans="1:9" x14ac:dyDescent="0.25">
      <c r="A15" s="24" t="s">
        <v>24</v>
      </c>
      <c r="B15" s="25"/>
      <c r="C15" s="26" t="s">
        <v>19</v>
      </c>
      <c r="D15" s="27">
        <v>10766</v>
      </c>
      <c r="E15" s="27"/>
      <c r="F15" s="27"/>
      <c r="G15" s="27"/>
      <c r="H15" s="27">
        <f>+F15</f>
        <v>0</v>
      </c>
      <c r="I15" s="27">
        <f t="shared" ref="I15:I21" si="5">+G15</f>
        <v>0</v>
      </c>
    </row>
    <row r="16" spans="1:9" x14ac:dyDescent="0.25">
      <c r="A16" s="24" t="s">
        <v>25</v>
      </c>
      <c r="B16" s="25">
        <v>44621</v>
      </c>
      <c r="C16" s="26" t="s">
        <v>19</v>
      </c>
      <c r="D16" s="27">
        <v>0</v>
      </c>
      <c r="E16" s="27"/>
      <c r="F16" s="27"/>
      <c r="G16" s="27"/>
      <c r="H16" s="27">
        <f t="shared" ref="H16:H21" si="6">+F16</f>
        <v>0</v>
      </c>
      <c r="I16" s="27">
        <f t="shared" si="5"/>
        <v>0</v>
      </c>
    </row>
    <row r="17" spans="1:9" x14ac:dyDescent="0.25">
      <c r="A17" s="24" t="s">
        <v>26</v>
      </c>
      <c r="B17" s="25">
        <v>46966</v>
      </c>
      <c r="C17" s="26" t="s">
        <v>19</v>
      </c>
      <c r="D17" s="27">
        <v>46446.479749999999</v>
      </c>
      <c r="E17" s="27"/>
      <c r="F17" s="27">
        <v>11508.52025</v>
      </c>
      <c r="G17" s="27">
        <v>2913.07449</v>
      </c>
      <c r="H17" s="27">
        <f t="shared" si="6"/>
        <v>11508.52025</v>
      </c>
      <c r="I17" s="27">
        <f t="shared" si="5"/>
        <v>2913.07449</v>
      </c>
    </row>
    <row r="18" spans="1:9" x14ac:dyDescent="0.25">
      <c r="A18" s="24" t="s">
        <v>27</v>
      </c>
      <c r="B18" s="25">
        <v>44105</v>
      </c>
      <c r="C18" s="26" t="s">
        <v>19</v>
      </c>
      <c r="D18" s="27">
        <v>112</v>
      </c>
      <c r="E18" s="27"/>
      <c r="F18" s="27"/>
      <c r="G18" s="27"/>
      <c r="H18" s="27">
        <f t="shared" si="6"/>
        <v>0</v>
      </c>
      <c r="I18" s="27">
        <f t="shared" si="5"/>
        <v>0</v>
      </c>
    </row>
    <row r="19" spans="1:9" x14ac:dyDescent="0.25">
      <c r="A19" s="24" t="s">
        <v>28</v>
      </c>
      <c r="B19" s="25">
        <v>44958</v>
      </c>
      <c r="C19" s="26" t="s">
        <v>19</v>
      </c>
      <c r="D19" s="27">
        <v>0</v>
      </c>
      <c r="E19" s="27"/>
      <c r="F19" s="27"/>
      <c r="G19" s="27"/>
      <c r="H19" s="27">
        <f t="shared" si="6"/>
        <v>0</v>
      </c>
      <c r="I19" s="27">
        <f t="shared" si="5"/>
        <v>0</v>
      </c>
    </row>
    <row r="20" spans="1:9" x14ac:dyDescent="0.25">
      <c r="A20" s="24" t="s">
        <v>29</v>
      </c>
      <c r="B20" s="25">
        <v>44866</v>
      </c>
      <c r="C20" s="26" t="s">
        <v>19</v>
      </c>
      <c r="D20" s="27">
        <v>0</v>
      </c>
      <c r="E20" s="27"/>
      <c r="F20" s="27"/>
      <c r="G20" s="27"/>
      <c r="H20" s="27">
        <f t="shared" si="6"/>
        <v>0</v>
      </c>
      <c r="I20" s="27">
        <f t="shared" si="5"/>
        <v>0</v>
      </c>
    </row>
    <row r="21" spans="1:9" x14ac:dyDescent="0.25">
      <c r="A21" s="24" t="s">
        <v>30</v>
      </c>
      <c r="B21" s="25">
        <v>47969</v>
      </c>
      <c r="C21" s="26" t="s">
        <v>19</v>
      </c>
      <c r="D21" s="27">
        <v>496000</v>
      </c>
      <c r="E21" s="27"/>
      <c r="F21" s="27"/>
      <c r="G21" s="27"/>
      <c r="H21" s="27">
        <f t="shared" si="6"/>
        <v>0</v>
      </c>
      <c r="I21" s="27">
        <f t="shared" si="5"/>
        <v>0</v>
      </c>
    </row>
    <row r="22" spans="1:9" ht="15.75" thickBot="1" x14ac:dyDescent="0.3">
      <c r="A22" s="32" t="s">
        <v>31</v>
      </c>
      <c r="B22" s="33"/>
      <c r="C22" s="33"/>
      <c r="D22" s="34">
        <v>204983806.2257666</v>
      </c>
      <c r="E22" s="34">
        <f t="shared" ref="E22" si="7">SUM(E23:E36)</f>
        <v>843439.99456000002</v>
      </c>
      <c r="F22" s="34">
        <f>SUM(F23:F36)</f>
        <v>13614980.105949998</v>
      </c>
      <c r="G22" s="34">
        <f t="shared" ref="G22:I22" si="8">SUM(G23:G36)</f>
        <v>10734186.408529999</v>
      </c>
      <c r="H22" s="34">
        <f t="shared" si="8"/>
        <v>13614980.105949998</v>
      </c>
      <c r="I22" s="34">
        <f t="shared" si="8"/>
        <v>10734186.408529999</v>
      </c>
    </row>
    <row r="23" spans="1:9" ht="15.75" thickTop="1" x14ac:dyDescent="0.25">
      <c r="A23" s="24" t="s">
        <v>32</v>
      </c>
      <c r="B23" s="25">
        <v>49522</v>
      </c>
      <c r="C23" s="26" t="s">
        <v>33</v>
      </c>
      <c r="D23" s="27">
        <v>16764841.881780891</v>
      </c>
      <c r="E23" s="27">
        <v>18912.975260000003</v>
      </c>
      <c r="F23" s="27">
        <v>2240871.15032</v>
      </c>
      <c r="G23" s="27">
        <v>450442.2684</v>
      </c>
      <c r="H23" s="27">
        <f t="shared" ref="H23:I36" si="9">+F23</f>
        <v>2240871.15032</v>
      </c>
      <c r="I23" s="27">
        <f t="shared" si="9"/>
        <v>450442.2684</v>
      </c>
    </row>
    <row r="24" spans="1:9" x14ac:dyDescent="0.25">
      <c r="A24" s="24" t="s">
        <v>34</v>
      </c>
      <c r="B24" s="25">
        <v>49522</v>
      </c>
      <c r="C24" s="26" t="s">
        <v>33</v>
      </c>
      <c r="D24" s="27">
        <v>30084022.99943959</v>
      </c>
      <c r="E24" s="27">
        <v>346475.01929999999</v>
      </c>
      <c r="F24" s="27">
        <v>3180931.92032</v>
      </c>
      <c r="G24" s="27">
        <v>1183047.91191</v>
      </c>
      <c r="H24" s="27">
        <f>+F24</f>
        <v>3180931.92032</v>
      </c>
      <c r="I24" s="27">
        <f t="shared" si="9"/>
        <v>1183047.91191</v>
      </c>
    </row>
    <row r="25" spans="1:9" x14ac:dyDescent="0.25">
      <c r="A25" s="24" t="s">
        <v>35</v>
      </c>
      <c r="B25" s="25">
        <v>47423</v>
      </c>
      <c r="C25" s="26" t="s">
        <v>33</v>
      </c>
      <c r="D25" s="27">
        <v>0</v>
      </c>
      <c r="E25" s="27"/>
      <c r="F25" s="27"/>
      <c r="G25" s="27"/>
      <c r="H25" s="27">
        <f t="shared" si="9"/>
        <v>0</v>
      </c>
      <c r="I25" s="27">
        <f t="shared" si="9"/>
        <v>0</v>
      </c>
    </row>
    <row r="26" spans="1:9" x14ac:dyDescent="0.25">
      <c r="A26" s="24" t="s">
        <v>36</v>
      </c>
      <c r="B26" s="25">
        <v>14642</v>
      </c>
      <c r="C26" s="26" t="s">
        <v>33</v>
      </c>
      <c r="D26" s="27">
        <v>2369275.8684</v>
      </c>
      <c r="E26" s="27"/>
      <c r="F26" s="27">
        <v>206473.30619999999</v>
      </c>
      <c r="G26" s="27">
        <v>103587.04384999999</v>
      </c>
      <c r="H26" s="27">
        <f t="shared" si="9"/>
        <v>206473.30619999999</v>
      </c>
      <c r="I26" s="27">
        <f t="shared" si="9"/>
        <v>103587.04384999999</v>
      </c>
    </row>
    <row r="27" spans="1:9" x14ac:dyDescent="0.25">
      <c r="A27" s="24" t="s">
        <v>37</v>
      </c>
      <c r="B27" s="25">
        <v>45505</v>
      </c>
      <c r="C27" s="26" t="s">
        <v>33</v>
      </c>
      <c r="D27" s="27">
        <v>30727.769040000003</v>
      </c>
      <c r="E27" s="27"/>
      <c r="F27" s="27"/>
      <c r="G27" s="27"/>
      <c r="H27" s="27">
        <f t="shared" si="9"/>
        <v>0</v>
      </c>
      <c r="I27" s="27">
        <f t="shared" si="9"/>
        <v>0</v>
      </c>
    </row>
    <row r="28" spans="1:9" x14ac:dyDescent="0.25">
      <c r="A28" s="24" t="s">
        <v>38</v>
      </c>
      <c r="B28" s="25">
        <v>11994</v>
      </c>
      <c r="C28" s="26" t="s">
        <v>33</v>
      </c>
      <c r="D28" s="27">
        <v>12642950.657767685</v>
      </c>
      <c r="E28" s="27"/>
      <c r="F28" s="27">
        <v>1450590.7251300002</v>
      </c>
      <c r="G28" s="27">
        <v>750892.98512999993</v>
      </c>
      <c r="H28" s="27">
        <f t="shared" si="9"/>
        <v>1450590.7251300002</v>
      </c>
      <c r="I28" s="27">
        <f t="shared" si="9"/>
        <v>750892.98512999993</v>
      </c>
    </row>
    <row r="29" spans="1:9" x14ac:dyDescent="0.25">
      <c r="A29" s="24" t="s">
        <v>39</v>
      </c>
      <c r="B29" s="25">
        <v>14642</v>
      </c>
      <c r="C29" s="26" t="s">
        <v>33</v>
      </c>
      <c r="D29" s="27">
        <v>32128347.313671399</v>
      </c>
      <c r="E29" s="27"/>
      <c r="F29" s="27">
        <v>1754144.7087900001</v>
      </c>
      <c r="G29" s="27">
        <v>1913851.0653200001</v>
      </c>
      <c r="H29" s="27">
        <f t="shared" si="9"/>
        <v>1754144.7087900001</v>
      </c>
      <c r="I29" s="27">
        <f t="shared" si="9"/>
        <v>1913851.0653200001</v>
      </c>
    </row>
    <row r="30" spans="1:9" x14ac:dyDescent="0.25">
      <c r="A30" s="24" t="s">
        <v>40</v>
      </c>
      <c r="B30" s="25">
        <v>14642</v>
      </c>
      <c r="C30" s="26" t="s">
        <v>33</v>
      </c>
      <c r="D30" s="27">
        <v>42241513.235264726</v>
      </c>
      <c r="E30" s="27"/>
      <c r="F30" s="27">
        <v>2752783.1865499998</v>
      </c>
      <c r="G30" s="27">
        <v>2635112.0230700001</v>
      </c>
      <c r="H30" s="27">
        <f t="shared" si="9"/>
        <v>2752783.1865499998</v>
      </c>
      <c r="I30" s="27">
        <f t="shared" si="9"/>
        <v>2635112.0230700001</v>
      </c>
    </row>
    <row r="31" spans="1:9" x14ac:dyDescent="0.25">
      <c r="A31" s="24" t="s">
        <v>41</v>
      </c>
      <c r="B31" s="25">
        <v>47423</v>
      </c>
      <c r="C31" s="26" t="s">
        <v>33</v>
      </c>
      <c r="D31" s="27">
        <v>23640182.535839994</v>
      </c>
      <c r="E31" s="27"/>
      <c r="F31" s="27">
        <v>1337851.6666199998</v>
      </c>
      <c r="G31" s="27">
        <v>1211527.3864500001</v>
      </c>
      <c r="H31" s="27">
        <f t="shared" si="9"/>
        <v>1337851.6666199998</v>
      </c>
      <c r="I31" s="27">
        <f t="shared" si="9"/>
        <v>1211527.3864500001</v>
      </c>
    </row>
    <row r="32" spans="1:9" x14ac:dyDescent="0.25">
      <c r="A32" s="24" t="s">
        <v>42</v>
      </c>
      <c r="B32" s="25" t="s">
        <v>43</v>
      </c>
      <c r="C32" s="26" t="s">
        <v>19</v>
      </c>
      <c r="D32" s="27">
        <v>0</v>
      </c>
      <c r="E32" s="27"/>
      <c r="F32" s="27"/>
      <c r="G32" s="27"/>
      <c r="H32" s="27">
        <f t="shared" si="9"/>
        <v>0</v>
      </c>
      <c r="I32" s="27">
        <f t="shared" si="9"/>
        <v>0</v>
      </c>
    </row>
    <row r="33" spans="1:9" x14ac:dyDescent="0.25">
      <c r="A33" s="24" t="s">
        <v>44</v>
      </c>
      <c r="B33" s="25">
        <v>45566</v>
      </c>
      <c r="C33" s="26" t="s">
        <v>33</v>
      </c>
      <c r="D33" s="27">
        <v>2470612.1899200003</v>
      </c>
      <c r="E33" s="27"/>
      <c r="F33" s="27">
        <v>138818.42022</v>
      </c>
      <c r="G33" s="27">
        <v>9444.9688800000004</v>
      </c>
      <c r="H33" s="27">
        <f t="shared" si="9"/>
        <v>138818.42022</v>
      </c>
      <c r="I33" s="27">
        <f t="shared" si="9"/>
        <v>9444.9688800000004</v>
      </c>
    </row>
    <row r="34" spans="1:9" x14ac:dyDescent="0.25">
      <c r="A34" s="24" t="s">
        <v>45</v>
      </c>
      <c r="B34" s="25">
        <v>15676</v>
      </c>
      <c r="C34" s="26" t="s">
        <v>33</v>
      </c>
      <c r="D34" s="27">
        <v>9818961.1818423066</v>
      </c>
      <c r="E34" s="27"/>
      <c r="F34" s="27">
        <v>552515.02179999999</v>
      </c>
      <c r="G34" s="27">
        <v>552151.76257999998</v>
      </c>
      <c r="H34" s="27">
        <f t="shared" si="9"/>
        <v>552515.02179999999</v>
      </c>
      <c r="I34" s="27">
        <f t="shared" si="9"/>
        <v>552151.76257999998</v>
      </c>
    </row>
    <row r="35" spans="1:9" x14ac:dyDescent="0.25">
      <c r="A35" s="24" t="s">
        <v>46</v>
      </c>
      <c r="B35" s="25">
        <v>53844</v>
      </c>
      <c r="C35" s="26" t="s">
        <v>33</v>
      </c>
      <c r="D35" s="27">
        <v>30367869.999839999</v>
      </c>
      <c r="E35" s="27">
        <v>469000</v>
      </c>
      <c r="F35" s="27"/>
      <c r="G35" s="27">
        <v>1804410.0349300001</v>
      </c>
      <c r="H35" s="27">
        <f t="shared" si="9"/>
        <v>0</v>
      </c>
      <c r="I35" s="27">
        <f t="shared" si="9"/>
        <v>1804410.0349300001</v>
      </c>
    </row>
    <row r="36" spans="1:9" x14ac:dyDescent="0.25">
      <c r="A36" s="24" t="s">
        <v>47</v>
      </c>
      <c r="B36" s="25">
        <v>54940</v>
      </c>
      <c r="C36" s="26" t="s">
        <v>33</v>
      </c>
      <c r="D36" s="27">
        <v>2424500.5929599996</v>
      </c>
      <c r="E36" s="27">
        <v>9052</v>
      </c>
      <c r="F36" s="27"/>
      <c r="G36" s="27">
        <v>119718.95801</v>
      </c>
      <c r="H36" s="27">
        <f t="shared" si="9"/>
        <v>0</v>
      </c>
      <c r="I36" s="27">
        <f t="shared" si="9"/>
        <v>119718.95801</v>
      </c>
    </row>
    <row r="37" spans="1:9" ht="15.75" thickBot="1" x14ac:dyDescent="0.3">
      <c r="A37" s="32" t="s">
        <v>48</v>
      </c>
      <c r="B37" s="33"/>
      <c r="C37" s="33"/>
      <c r="D37" s="35"/>
      <c r="E37" s="35"/>
      <c r="F37" s="35"/>
      <c r="G37" s="35"/>
      <c r="H37" s="35"/>
      <c r="I37" s="34"/>
    </row>
    <row r="38" spans="1:9" ht="15.75" thickTop="1" x14ac:dyDescent="0.25">
      <c r="A38" s="24" t="s">
        <v>49</v>
      </c>
      <c r="B38" s="26"/>
      <c r="C38" s="36" t="s">
        <v>19</v>
      </c>
      <c r="D38" s="37"/>
      <c r="E38" s="37"/>
      <c r="F38" s="37"/>
      <c r="G38" s="37"/>
      <c r="H38" s="37"/>
      <c r="I38" s="38"/>
    </row>
    <row r="39" spans="1:9" ht="15.75" thickBot="1" x14ac:dyDescent="0.3">
      <c r="A39" s="32" t="s">
        <v>50</v>
      </c>
      <c r="B39" s="33"/>
      <c r="C39" s="33"/>
      <c r="D39" s="34">
        <v>2510810.1409999998</v>
      </c>
      <c r="E39" s="34">
        <f t="shared" ref="E39:I39" si="10">+E40</f>
        <v>0</v>
      </c>
      <c r="F39" s="34">
        <f t="shared" si="10"/>
        <v>10813.859</v>
      </c>
      <c r="G39" s="34">
        <f t="shared" si="10"/>
        <v>1591835.2918800001</v>
      </c>
      <c r="H39" s="34">
        <f t="shared" si="10"/>
        <v>10813.859</v>
      </c>
      <c r="I39" s="34">
        <f t="shared" si="10"/>
        <v>1591835.2918800001</v>
      </c>
    </row>
    <row r="40" spans="1:9" ht="16.5" thickTop="1" thickBot="1" x14ac:dyDescent="0.3">
      <c r="A40" s="32" t="s">
        <v>51</v>
      </c>
      <c r="B40" s="33"/>
      <c r="C40" s="33" t="s">
        <v>52</v>
      </c>
      <c r="D40" s="34">
        <v>2510810.1409999998</v>
      </c>
      <c r="E40" s="34">
        <f t="shared" ref="E40:I40" si="11">SUM(E41:E48)</f>
        <v>0</v>
      </c>
      <c r="F40" s="34">
        <f t="shared" si="11"/>
        <v>10813.859</v>
      </c>
      <c r="G40" s="34">
        <f>SUM(G41:G48)</f>
        <v>1591835.2918800001</v>
      </c>
      <c r="H40" s="34">
        <f t="shared" si="11"/>
        <v>10813.859</v>
      </c>
      <c r="I40" s="34">
        <f t="shared" si="11"/>
        <v>1591835.2918800001</v>
      </c>
    </row>
    <row r="41" spans="1:9" ht="15.75" thickTop="1" x14ac:dyDescent="0.25">
      <c r="A41" s="39" t="s">
        <v>53</v>
      </c>
      <c r="B41" s="40"/>
      <c r="C41" s="26"/>
      <c r="D41" s="27"/>
      <c r="E41" s="27"/>
      <c r="F41" s="27"/>
      <c r="G41" s="27"/>
      <c r="H41" s="27">
        <f t="shared" ref="H41:I48" si="12">+F41</f>
        <v>0</v>
      </c>
      <c r="I41" s="27">
        <f t="shared" si="12"/>
        <v>0</v>
      </c>
    </row>
    <row r="42" spans="1:9" x14ac:dyDescent="0.25">
      <c r="A42" s="39" t="s">
        <v>54</v>
      </c>
      <c r="B42" s="40"/>
      <c r="C42" s="26"/>
      <c r="D42" s="27"/>
      <c r="E42" s="27"/>
      <c r="F42" s="27"/>
      <c r="G42" s="27"/>
      <c r="H42" s="27">
        <f t="shared" si="12"/>
        <v>0</v>
      </c>
      <c r="I42" s="27">
        <f t="shared" si="12"/>
        <v>0</v>
      </c>
    </row>
    <row r="43" spans="1:9" x14ac:dyDescent="0.25">
      <c r="A43" s="24" t="s">
        <v>55</v>
      </c>
      <c r="B43" s="25"/>
      <c r="C43" s="26" t="s">
        <v>19</v>
      </c>
      <c r="D43" s="27">
        <v>17031.141</v>
      </c>
      <c r="E43" s="27"/>
      <c r="F43" s="27">
        <v>10813.859</v>
      </c>
      <c r="G43" s="27">
        <v>36338.432209999999</v>
      </c>
      <c r="H43" s="27">
        <f t="shared" si="12"/>
        <v>10813.859</v>
      </c>
      <c r="I43" s="27">
        <f t="shared" si="12"/>
        <v>36338.432209999999</v>
      </c>
    </row>
    <row r="44" spans="1:9" x14ac:dyDescent="0.25">
      <c r="A44" s="39" t="s">
        <v>56</v>
      </c>
      <c r="B44" s="40"/>
      <c r="C44" s="26"/>
      <c r="D44" s="27">
        <v>0</v>
      </c>
      <c r="E44" s="27"/>
      <c r="F44" s="27"/>
      <c r="G44" s="27"/>
      <c r="H44" s="27">
        <f t="shared" si="12"/>
        <v>0</v>
      </c>
      <c r="I44" s="27">
        <f t="shared" si="12"/>
        <v>0</v>
      </c>
    </row>
    <row r="45" spans="1:9" x14ac:dyDescent="0.25">
      <c r="A45" s="24" t="s">
        <v>57</v>
      </c>
      <c r="B45" s="25"/>
      <c r="C45" s="26" t="s">
        <v>19</v>
      </c>
      <c r="D45" s="27">
        <v>0</v>
      </c>
      <c r="E45" s="27"/>
      <c r="F45" s="27"/>
      <c r="G45" s="27"/>
      <c r="H45" s="27">
        <f t="shared" si="12"/>
        <v>0</v>
      </c>
      <c r="I45" s="27">
        <f t="shared" si="12"/>
        <v>0</v>
      </c>
    </row>
    <row r="46" spans="1:9" x14ac:dyDescent="0.25">
      <c r="A46" s="24" t="s">
        <v>58</v>
      </c>
      <c r="B46" s="25"/>
      <c r="C46" s="26" t="s">
        <v>19</v>
      </c>
      <c r="D46" s="27">
        <v>0</v>
      </c>
      <c r="E46" s="27"/>
      <c r="F46" s="27"/>
      <c r="G46" s="27"/>
      <c r="H46" s="27">
        <f t="shared" si="12"/>
        <v>0</v>
      </c>
      <c r="I46" s="27">
        <f t="shared" si="12"/>
        <v>0</v>
      </c>
    </row>
    <row r="47" spans="1:9" x14ac:dyDescent="0.25">
      <c r="A47" s="39" t="s">
        <v>59</v>
      </c>
      <c r="B47" s="40"/>
      <c r="C47" s="26" t="s">
        <v>19</v>
      </c>
      <c r="D47" s="27">
        <v>2493779</v>
      </c>
      <c r="E47" s="27"/>
      <c r="F47" s="27"/>
      <c r="G47" s="27">
        <v>1555496.8596700002</v>
      </c>
      <c r="H47" s="27">
        <f t="shared" si="12"/>
        <v>0</v>
      </c>
      <c r="I47" s="27">
        <f t="shared" si="12"/>
        <v>1555496.8596700002</v>
      </c>
    </row>
    <row r="48" spans="1:9" x14ac:dyDescent="0.25">
      <c r="A48" s="39" t="s">
        <v>60</v>
      </c>
      <c r="B48" s="41"/>
      <c r="C48" s="41"/>
      <c r="D48" s="27"/>
      <c r="E48" s="27"/>
      <c r="F48" s="27"/>
      <c r="G48" s="27"/>
      <c r="H48" s="27">
        <f t="shared" si="12"/>
        <v>0</v>
      </c>
      <c r="I48" s="27">
        <f t="shared" si="12"/>
        <v>0</v>
      </c>
    </row>
    <row r="49" spans="1:9" ht="15.75" thickBot="1" x14ac:dyDescent="0.3">
      <c r="A49" s="42" t="s">
        <v>61</v>
      </c>
      <c r="B49" s="43"/>
      <c r="C49" s="44"/>
      <c r="D49" s="45"/>
      <c r="E49" s="45"/>
      <c r="F49" s="45"/>
      <c r="G49" s="45"/>
      <c r="H49" s="45"/>
      <c r="I49" s="46"/>
    </row>
    <row r="50" spans="1:9" ht="15.75" thickBot="1" x14ac:dyDescent="0.3">
      <c r="A50" s="47" t="s">
        <v>62</v>
      </c>
      <c r="B50" s="48"/>
      <c r="C50" s="48" t="s">
        <v>52</v>
      </c>
      <c r="D50" s="49">
        <v>229143679.9203766</v>
      </c>
      <c r="E50" s="49">
        <f>+E39+E22+E8</f>
        <v>2701665.8735199999</v>
      </c>
      <c r="F50" s="49">
        <f>+F39+F22+F8</f>
        <v>14228033.679909997</v>
      </c>
      <c r="G50" s="49">
        <f>+G39+G22+G8</f>
        <v>13521414.163489999</v>
      </c>
      <c r="H50" s="49">
        <f>+H39+H22+H8</f>
        <v>14228033.679909997</v>
      </c>
      <c r="I50" s="49">
        <f>+I39+I22+I8</f>
        <v>13521414.163489999</v>
      </c>
    </row>
    <row r="51" spans="1:9" ht="16.5" thickTop="1" thickBot="1" x14ac:dyDescent="0.3">
      <c r="A51" s="50"/>
      <c r="B51" s="51"/>
      <c r="C51" s="52"/>
      <c r="D51" s="53"/>
      <c r="E51" s="54"/>
      <c r="F51" s="53"/>
      <c r="G51" s="55">
        <f>+F50+G50</f>
        <v>27749447.843399994</v>
      </c>
      <c r="H51" s="53"/>
      <c r="I51" s="55">
        <f>+H50+I50</f>
        <v>27749447.843399994</v>
      </c>
    </row>
    <row r="52" spans="1:9" x14ac:dyDescent="0.25">
      <c r="A52" s="50"/>
      <c r="B52" s="50"/>
      <c r="C52" s="56"/>
      <c r="D52" s="57"/>
      <c r="E52" s="58"/>
      <c r="F52" s="57"/>
      <c r="G52" s="59"/>
      <c r="H52" s="57"/>
      <c r="I52" s="57"/>
    </row>
    <row r="53" spans="1:9" ht="15.75" thickBot="1" x14ac:dyDescent="0.3">
      <c r="A53" s="50"/>
      <c r="B53" s="50"/>
      <c r="C53" s="56"/>
      <c r="D53" s="57"/>
      <c r="E53" s="60"/>
      <c r="F53" s="60"/>
      <c r="G53" s="60"/>
      <c r="H53" s="60"/>
      <c r="I53" s="60"/>
    </row>
    <row r="54" spans="1:9" ht="20.25" thickBot="1" x14ac:dyDescent="0.35">
      <c r="A54" s="87" t="s">
        <v>75</v>
      </c>
      <c r="B54" s="88"/>
      <c r="C54" s="89"/>
      <c r="D54" s="61"/>
      <c r="E54" s="4"/>
      <c r="F54" s="4"/>
      <c r="G54" s="62"/>
      <c r="H54" s="4"/>
      <c r="I54" s="4"/>
    </row>
    <row r="55" spans="1:9" x14ac:dyDescent="0.25">
      <c r="A55" s="76" t="s">
        <v>63</v>
      </c>
      <c r="B55" s="77"/>
      <c r="C55" s="78">
        <f>SUM(C56:C59)</f>
        <v>67794762</v>
      </c>
      <c r="D55" s="63"/>
      <c r="E55" s="4"/>
      <c r="F55" s="4"/>
      <c r="G55" s="64"/>
      <c r="H55" s="4"/>
      <c r="I55" s="4"/>
    </row>
    <row r="56" spans="1:9" x14ac:dyDescent="0.25">
      <c r="A56" s="79" t="s">
        <v>64</v>
      </c>
      <c r="B56" s="80"/>
      <c r="C56" s="81">
        <v>30257638</v>
      </c>
      <c r="D56" s="65"/>
      <c r="E56" s="4"/>
      <c r="F56" s="4"/>
      <c r="G56" s="4"/>
      <c r="H56" s="4"/>
      <c r="I56" s="4"/>
    </row>
    <row r="57" spans="1:9" x14ac:dyDescent="0.25">
      <c r="A57" s="82" t="s">
        <v>65</v>
      </c>
      <c r="B57" s="83"/>
      <c r="C57" s="81">
        <v>23840111</v>
      </c>
      <c r="D57" s="66"/>
      <c r="E57" s="4"/>
      <c r="F57" s="4"/>
      <c r="G57" s="4"/>
      <c r="H57" s="4"/>
      <c r="I57" s="4"/>
    </row>
    <row r="58" spans="1:9" x14ac:dyDescent="0.25">
      <c r="A58" s="82" t="s">
        <v>66</v>
      </c>
      <c r="B58" s="83"/>
      <c r="C58" s="81">
        <v>13402698</v>
      </c>
      <c r="D58" s="67"/>
      <c r="E58" s="67"/>
      <c r="F58" s="67"/>
      <c r="G58" s="4"/>
      <c r="H58" s="4"/>
      <c r="I58" s="4"/>
    </row>
    <row r="59" spans="1:9" x14ac:dyDescent="0.25">
      <c r="A59" s="84" t="s">
        <v>67</v>
      </c>
      <c r="B59" s="85"/>
      <c r="C59" s="86">
        <v>294315</v>
      </c>
      <c r="D59" s="67"/>
      <c r="E59" s="67"/>
      <c r="F59" s="67"/>
      <c r="G59" s="4"/>
      <c r="H59" s="4"/>
      <c r="I59" s="4"/>
    </row>
    <row r="60" spans="1:9" x14ac:dyDescent="0.25">
      <c r="A60" s="68"/>
      <c r="B60" s="69"/>
      <c r="C60" s="70"/>
      <c r="D60" s="67"/>
      <c r="E60" s="67"/>
      <c r="F60" s="67"/>
      <c r="G60" s="4"/>
      <c r="H60" s="4"/>
      <c r="I60" s="4"/>
    </row>
    <row r="61" spans="1:9" x14ac:dyDescent="0.25">
      <c r="A61" s="71" t="s">
        <v>68</v>
      </c>
      <c r="B61" s="72"/>
      <c r="C61" s="73"/>
      <c r="D61" s="67"/>
      <c r="E61" s="67"/>
      <c r="F61" s="67"/>
      <c r="G61" s="4"/>
      <c r="H61" s="4"/>
      <c r="I61" s="4"/>
    </row>
    <row r="62" spans="1:9" x14ac:dyDescent="0.25">
      <c r="A62" s="74" t="s">
        <v>69</v>
      </c>
      <c r="B62" s="50"/>
      <c r="C62" s="75"/>
      <c r="D62" s="67"/>
      <c r="E62" s="67"/>
      <c r="F62" s="67"/>
      <c r="G62" s="4"/>
      <c r="H62" s="4"/>
      <c r="I62" s="4"/>
    </row>
    <row r="63" spans="1:9" x14ac:dyDescent="0.25">
      <c r="A63" s="74" t="s">
        <v>70</v>
      </c>
      <c r="B63" s="50"/>
      <c r="C63" s="4"/>
      <c r="D63" s="67"/>
      <c r="E63" s="67"/>
      <c r="F63" s="67"/>
      <c r="G63" s="4"/>
      <c r="H63" s="4"/>
      <c r="I63" s="4"/>
    </row>
    <row r="64" spans="1:9" x14ac:dyDescent="0.25">
      <c r="A64" s="71" t="s">
        <v>71</v>
      </c>
      <c r="B64" s="72"/>
      <c r="C64" s="4"/>
      <c r="D64" s="67"/>
      <c r="E64" s="67"/>
      <c r="F64" s="67"/>
      <c r="G64" s="4"/>
      <c r="H64" s="4"/>
      <c r="I64" s="4"/>
    </row>
    <row r="65" spans="1:9" x14ac:dyDescent="0.25">
      <c r="A65" s="74" t="s">
        <v>72</v>
      </c>
      <c r="B65" s="4"/>
      <c r="C65" s="4"/>
      <c r="D65" s="67"/>
      <c r="E65" s="67"/>
      <c r="F65" s="67"/>
      <c r="G65" s="4"/>
      <c r="H65" s="4"/>
      <c r="I65" s="4"/>
    </row>
    <row r="66" spans="1:9" x14ac:dyDescent="0.25">
      <c r="A66" s="74" t="s">
        <v>73</v>
      </c>
      <c r="B66" s="4"/>
      <c r="C66" s="4"/>
      <c r="D66" s="67"/>
      <c r="E66" s="67"/>
      <c r="F66" s="67"/>
      <c r="G66" s="4"/>
      <c r="H66" s="4"/>
      <c r="I66" s="4"/>
    </row>
    <row r="67" spans="1:9" x14ac:dyDescent="0.25">
      <c r="A67" s="74" t="s">
        <v>74</v>
      </c>
      <c r="D67" s="67"/>
      <c r="E67" s="67"/>
      <c r="F67" s="67"/>
    </row>
  </sheetData>
  <mergeCells count="6">
    <mergeCell ref="A54:C54"/>
    <mergeCell ref="A5:A7"/>
    <mergeCell ref="E5:I5"/>
    <mergeCell ref="E6:E7"/>
    <mergeCell ref="F6:G6"/>
    <mergeCell ref="H6:I6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psalinas</dc:creator>
  <cp:lastModifiedBy>CGP</cp:lastModifiedBy>
  <cp:lastPrinted>2025-01-31T15:33:08Z</cp:lastPrinted>
  <dcterms:created xsi:type="dcterms:W3CDTF">2025-01-24T12:47:46Z</dcterms:created>
  <dcterms:modified xsi:type="dcterms:W3CDTF">2025-01-31T15:34:11Z</dcterms:modified>
</cp:coreProperties>
</file>