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34\Desktop\RESP. FISCAL\2025\AGOSTO 2025\"/>
    </mc:Choice>
  </mc:AlternateContent>
  <xr:revisionPtr revIDLastSave="0" documentId="13_ncr:1_{11EE56B4-EC1F-4331-9988-32833808CCF2}" xr6:coauthVersionLast="47" xr6:coauthVersionMax="47" xr10:uidLastSave="{00000000-0000-0000-0000-000000000000}"/>
  <bookViews>
    <workbookView xWindow="-120" yWindow="-120" windowWidth="29040" windowHeight="15720" xr2:uid="{A442401E-7CC6-4C5E-B1FD-E4639F8437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G18" i="1"/>
  <c r="F18" i="1"/>
  <c r="E18" i="1"/>
  <c r="I13" i="1"/>
  <c r="H13" i="1"/>
  <c r="G13" i="1"/>
  <c r="F13" i="1"/>
  <c r="E13" i="1"/>
  <c r="D13" i="1"/>
  <c r="G9" i="1"/>
  <c r="F9" i="1"/>
  <c r="E9" i="1"/>
  <c r="E8" i="1" s="1"/>
  <c r="E44" i="1" s="1"/>
  <c r="D9" i="1"/>
  <c r="D8" i="1" s="1"/>
  <c r="D34" i="1"/>
  <c r="D33" i="1" s="1"/>
  <c r="D18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I34" i="1" s="1"/>
  <c r="I33" i="1" s="1"/>
  <c r="H35" i="1"/>
  <c r="H34" i="1" s="1"/>
  <c r="H33" i="1" s="1"/>
  <c r="H32" i="1"/>
  <c r="I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H24" i="1"/>
  <c r="H18" i="1" s="1"/>
  <c r="I24" i="1"/>
  <c r="I23" i="1"/>
  <c r="H23" i="1"/>
  <c r="I22" i="1"/>
  <c r="H22" i="1"/>
  <c r="I21" i="1"/>
  <c r="H21" i="1"/>
  <c r="I20" i="1"/>
  <c r="H20" i="1"/>
  <c r="I19" i="1"/>
  <c r="H19" i="1"/>
  <c r="I17" i="1"/>
  <c r="H17" i="1"/>
  <c r="I16" i="1"/>
  <c r="H16" i="1"/>
  <c r="I15" i="1"/>
  <c r="H15" i="1"/>
  <c r="I14" i="1"/>
  <c r="H14" i="1"/>
  <c r="I12" i="1"/>
  <c r="H12" i="1"/>
  <c r="I10" i="1"/>
  <c r="H10" i="1"/>
  <c r="I18" i="1" l="1"/>
  <c r="F8" i="1"/>
  <c r="F44" i="1" s="1"/>
  <c r="G8" i="1"/>
  <c r="G44" i="1" s="1"/>
  <c r="D44" i="1"/>
  <c r="H11" i="1"/>
  <c r="H9" i="1" s="1"/>
  <c r="H8" i="1" s="1"/>
  <c r="H44" i="1" s="1"/>
  <c r="I11" i="1"/>
  <c r="I9" i="1" s="1"/>
  <c r="I8" i="1" s="1"/>
  <c r="I44" i="1" l="1"/>
  <c r="I45" i="1"/>
  <c r="G45" i="1"/>
</calcChain>
</file>

<file path=xl/sharedStrings.xml><?xml version="1.0" encoding="utf-8"?>
<sst xmlns="http://schemas.openxmlformats.org/spreadsheetml/2006/main" count="91" uniqueCount="65">
  <si>
    <t xml:space="preserve"> Anexo II –STOCK DE DEUDA DE LA ADMINISTRACIÓN PUBLICA NO FINANCIERA</t>
  </si>
  <si>
    <t>PRESTAMISTA</t>
  </si>
  <si>
    <t>FINALIZACIÓN</t>
  </si>
  <si>
    <t>MONEDA</t>
  </si>
  <si>
    <t>DEL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</si>
  <si>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</si>
  <si>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</si>
  <si>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</si>
  <si>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</si>
  <si>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</si>
  <si>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</si>
  <si>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</si>
  <si>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</si>
  <si>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</si>
  <si>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</si>
  <si>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</si>
  <si>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Programa Federal De Fortalecimiento Operativo en Áreas de Seg. Y Salud--PROFEDESS--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</si>
  <si>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</si>
  <si>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</si>
  <si>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</si>
  <si>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</si>
  <si>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</si>
  <si>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 xml:space="preserve">BID Nº 899Y Nº4150-Programa de Servicio Agrícolas Pciales 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</si>
  <si>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</si>
  <si>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</si>
  <si>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</si>
  <si>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</si>
  <si>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</si>
  <si>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</si>
  <si>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SVOA-Sistema Cloacal Caucete</t>
  </si>
  <si>
    <t>-</t>
  </si>
  <si>
    <r>
      <t xml:space="preserve">BID-940 y BID 1134-OC-AR-Programa Mejoramiento de Barrios                    </t>
    </r>
    <r>
      <rPr>
        <b/>
        <sz val="10"/>
        <rFont val="Arial"/>
        <family val="2"/>
      </rPr>
      <t>Nota Nº 3</t>
    </r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</si>
  <si>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</si>
  <si>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</si>
  <si>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</si>
  <si>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</si>
  <si>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</si>
  <si>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</si>
  <si>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</si>
  <si>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</si>
  <si>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</si>
  <si>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</si>
  <si>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</si>
  <si>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</si>
  <si>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</si>
  <si>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</si>
  <si>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</si>
  <si>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</si>
  <si>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</si>
  <si>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</si>
  <si>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</si>
  <si>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</si>
  <si>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</si>
  <si>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</si>
  <si>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</si>
  <si>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</si>
  <si>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t>DEUDA</t>
  </si>
  <si>
    <t>USO DEL.CTO.</t>
  </si>
  <si>
    <t>DEVENGADO</t>
  </si>
  <si>
    <t>BASE CAJA</t>
  </si>
  <si>
    <t>Amortización</t>
  </si>
  <si>
    <t>Intereses</t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</si>
  <si>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$1342 (c</t>
    </r>
    <r>
      <rPr>
        <i/>
        <sz val="11"/>
        <rFont val="Arial"/>
        <family val="2"/>
      </rPr>
      <t>otización del dólar al 29/08/2025)</t>
    </r>
  </si>
  <si>
    <t>Deuda Flotante al 31/08/2025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</si>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</sst>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P_t_s_-;\-* #,##0.00\ _P_t_s_-;_-* \-??\ _P_t_s_-;_-@_-"/>
    <numFmt numFmtId="165" formatCode="_-* #,##0\ _P_t_s_-;\-* #,##0\ _P_t_s_-;_-* \-??\ _P_t_s_-;_-@_-"/>
    <numFmt numFmtId="166" formatCode="_ * #,##0_ ;_ * \-#,##0_ ;_ * &quot;-&quot;??_ ;_ @_ "/>
    <numFmt numFmtId="167" formatCode="&quot;$&quot;\ #,##0.00;[Red]&quot;$&quot;\ 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6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/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9" fillId="0" borderId="5" xfId="3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4" applyNumberFormat="1" applyFont="1" applyFill="1" applyBorder="1" applyAlignment="1" applyProtection="1"/>
    <xf numFmtId="0" fontId="11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6" fontId="5" fillId="0" borderId="8" xfId="1" applyNumberFormat="1" applyFont="1" applyFill="1" applyBorder="1" applyAlignment="1">
      <alignment horizontal="center" vertical="center"/>
    </xf>
    <xf numFmtId="166" fontId="5" fillId="0" borderId="27" xfId="1" applyNumberFormat="1" applyFont="1" applyFill="1" applyBorder="1" applyAlignment="1">
      <alignment horizontal="center" vertical="center"/>
    </xf>
    <xf numFmtId="166" fontId="5" fillId="0" borderId="11" xfId="1" applyNumberFormat="1" applyFont="1" applyBorder="1" applyAlignment="1">
      <alignment horizontal="center" vertical="center"/>
    </xf>
    <xf numFmtId="166" fontId="14" fillId="3" borderId="5" xfId="1" applyNumberFormat="1" applyFont="1" applyFill="1" applyBorder="1" applyAlignment="1" applyProtection="1">
      <alignment horizontal="center" vertical="center"/>
    </xf>
    <xf numFmtId="166" fontId="5" fillId="0" borderId="15" xfId="1" applyNumberFormat="1" applyFont="1" applyFill="1" applyBorder="1" applyAlignment="1">
      <alignment horizontal="center" vertical="center"/>
    </xf>
    <xf numFmtId="166" fontId="15" fillId="0" borderId="16" xfId="1" applyNumberFormat="1" applyFont="1" applyFill="1" applyBorder="1" applyAlignment="1" applyProtection="1">
      <alignment horizontal="center" vertical="center"/>
    </xf>
    <xf numFmtId="166" fontId="16" fillId="0" borderId="17" xfId="1" applyNumberFormat="1" applyFont="1" applyFill="1" applyBorder="1" applyAlignment="1" applyProtection="1">
      <alignment horizontal="center" vertical="center"/>
    </xf>
    <xf numFmtId="166" fontId="5" fillId="0" borderId="19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64" fontId="5" fillId="0" borderId="28" xfId="0" applyNumberFormat="1" applyFont="1" applyBorder="1"/>
    <xf numFmtId="166" fontId="5" fillId="0" borderId="28" xfId="1" applyNumberFormat="1" applyFont="1" applyBorder="1" applyAlignment="1">
      <alignment horizontal="center" vertical="center"/>
    </xf>
    <xf numFmtId="166" fontId="5" fillId="0" borderId="28" xfId="1" applyNumberFormat="1" applyFont="1" applyBorder="1" applyAlignment="1">
      <alignment horizontal="right"/>
    </xf>
    <xf numFmtId="166" fontId="5" fillId="0" borderId="30" xfId="1" applyNumberFormat="1" applyFont="1" applyFill="1" applyBorder="1" applyAlignment="1">
      <alignment horizontal="center" vertical="center"/>
    </xf>
    <xf numFmtId="0" fontId="5" fillId="4" borderId="23" xfId="0" applyFont="1" applyFill="1" applyBorder="1"/>
    <xf numFmtId="0" fontId="5" fillId="4" borderId="23" xfId="0" applyFont="1" applyFill="1" applyBorder="1" applyAlignment="1">
      <alignment horizontal="center"/>
    </xf>
    <xf numFmtId="165" fontId="5" fillId="4" borderId="24" xfId="0" applyNumberFormat="1" applyFont="1" applyFill="1" applyBorder="1"/>
    <xf numFmtId="0" fontId="7" fillId="4" borderId="23" xfId="0" applyFont="1" applyFill="1" applyBorder="1" applyAlignment="1">
      <alignment wrapText="1"/>
    </xf>
    <xf numFmtId="0" fontId="7" fillId="4" borderId="23" xfId="0" applyFont="1" applyFill="1" applyBorder="1" applyAlignment="1">
      <alignment horizontal="center" wrapText="1"/>
    </xf>
    <xf numFmtId="165" fontId="7" fillId="4" borderId="24" xfId="4" applyNumberFormat="1" applyFont="1" applyFill="1" applyBorder="1" applyAlignment="1" applyProtection="1"/>
    <xf numFmtId="0" fontId="7" fillId="4" borderId="23" xfId="0" applyFont="1" applyFill="1" applyBorder="1"/>
    <xf numFmtId="0" fontId="7" fillId="4" borderId="23" xfId="0" applyFont="1" applyFill="1" applyBorder="1" applyAlignment="1">
      <alignment horizontal="center"/>
    </xf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165" fontId="7" fillId="4" borderId="25" xfId="4" applyNumberFormat="1" applyFont="1" applyFill="1" applyBorder="1" applyAlignment="1" applyProtection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4" borderId="20" xfId="2" applyFont="1" applyFill="1" applyBorder="1" applyAlignment="1">
      <alignment horizontal="center"/>
    </xf>
    <xf numFmtId="0" fontId="10" fillId="4" borderId="21" xfId="2" applyFont="1" applyFill="1" applyBorder="1" applyAlignment="1">
      <alignment horizontal="center"/>
    </xf>
    <xf numFmtId="0" fontId="10" fillId="4" borderId="22" xfId="2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20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</cellXfs>
  <cellStyles count="5">
    <cellStyle name="Encabezado 1" xfId="2" builtinId="16"/>
    <cellStyle name="Incorrecto" xfId="3" builtinId="27"/>
    <cellStyle name="Millares" xfId="1" builtinId="3"/>
    <cellStyle name="Millares 2" xfId="4" xr:uid="{5FF836D8-005C-420A-8CFF-9273087400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122464</xdr:rowOff>
    </xdr:from>
    <xdr:to>
      <xdr:col>0</xdr:col>
      <xdr:colOff>4272643</xdr:colOff>
      <xdr:row>2</xdr:row>
      <xdr:rowOff>599098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99C120-FB6D-43DD-B39E-F516603E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26571"/>
          <a:ext cx="4082142" cy="680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8A24-C081-4CAA-AC5E-5E8C09F38282}">
  <sheetPr>
    <pageSetUpPr fitToPage="1"/>
  </sheetPr>
  <dimension ref="A1:I58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96.28515625" customWidth="1"/>
    <col min="2" max="2" width="13.85546875" bestFit="1" customWidth="1"/>
    <col min="3" max="3" width="18.28515625" bestFit="1" customWidth="1"/>
    <col min="4" max="4" width="15.28515625" bestFit="1" customWidth="1"/>
    <col min="6" max="6" width="15.42578125" bestFit="1" customWidth="1"/>
    <col min="7" max="7" width="12.85546875" bestFit="1" customWidth="1"/>
    <col min="8" max="8" width="15.42578125" bestFit="1" customWidth="1"/>
    <col min="9" max="9" width="12.85546875" bestFit="1" customWidth="1"/>
  </cols>
  <sheetData>
    <row r="1" spans="1:9" ht="15.75" x14ac:dyDescent="0.25">
      <c r="A1" s="1"/>
      <c r="B1" s="2"/>
      <c r="C1" s="1"/>
    </row>
    <row r="2" spans="1:9" ht="15.75" x14ac:dyDescent="0.25">
      <c r="A2" s="1"/>
      <c r="B2" s="2"/>
      <c r="C2" s="1"/>
    </row>
    <row r="3" spans="1:9" ht="56.25" customHeight="1" x14ac:dyDescent="0.25">
      <c r="A3" s="1"/>
      <c r="B3" s="2"/>
      <c r="C3" s="1"/>
    </row>
    <row r="4" spans="1:9" ht="16.5" thickBot="1" x14ac:dyDescent="0.3">
      <c r="A4" s="1" t="s">
        <v>0</v>
      </c>
      <c r="B4" s="2"/>
      <c r="C4" s="1"/>
    </row>
    <row r="5" spans="1:9" ht="15.75" thickBot="1" x14ac:dyDescent="0.3">
      <c r="A5" s="66" t="s">
        <v>1</v>
      </c>
      <c r="B5" s="3" t="s">
        <v>2</v>
      </c>
      <c r="C5" s="4" t="s">
        <v>3</v>
      </c>
      <c r="D5" s="35" t="s">
        <v>56</v>
      </c>
      <c r="E5" s="72" t="s">
        <v>64</v>
      </c>
      <c r="F5" s="73"/>
      <c r="G5" s="73"/>
      <c r="H5" s="73"/>
      <c r="I5" s="74"/>
    </row>
    <row r="6" spans="1:9" ht="15.75" thickBot="1" x14ac:dyDescent="0.3">
      <c r="A6" s="67"/>
      <c r="B6" s="5" t="s">
        <v>4</v>
      </c>
      <c r="C6" s="6"/>
      <c r="D6" s="36"/>
      <c r="E6" s="75" t="s">
        <v>57</v>
      </c>
      <c r="F6" s="77" t="s">
        <v>58</v>
      </c>
      <c r="G6" s="78"/>
      <c r="H6" s="78" t="s">
        <v>59</v>
      </c>
      <c r="I6" s="79"/>
    </row>
    <row r="7" spans="1:9" ht="15.75" thickBot="1" x14ac:dyDescent="0.3">
      <c r="A7" s="68"/>
      <c r="B7" s="7" t="s">
        <v>5</v>
      </c>
      <c r="C7" s="8" t="s">
        <v>6</v>
      </c>
      <c r="D7" s="37">
        <v>45900</v>
      </c>
      <c r="E7" s="76"/>
      <c r="F7" s="38" t="s">
        <v>60</v>
      </c>
      <c r="G7" s="38" t="s">
        <v>61</v>
      </c>
      <c r="H7" s="38" t="s">
        <v>60</v>
      </c>
      <c r="I7" s="39" t="s">
        <v>61</v>
      </c>
    </row>
    <row r="8" spans="1:9" ht="15.75" thickBot="1" x14ac:dyDescent="0.3">
      <c r="A8" s="9" t="s">
        <v>7</v>
      </c>
      <c r="B8" s="10"/>
      <c r="C8" s="11"/>
      <c r="D8" s="40">
        <f>+D9+D13</f>
        <v>25812565.047419999</v>
      </c>
      <c r="E8" s="40">
        <f t="shared" ref="E8:I8" si="0">+E9+E13</f>
        <v>0</v>
      </c>
      <c r="F8" s="40">
        <f t="shared" si="0"/>
        <v>288342.00763999997</v>
      </c>
      <c r="G8" s="40">
        <f t="shared" si="0"/>
        <v>193954.43827000001</v>
      </c>
      <c r="H8" s="40">
        <f t="shared" si="0"/>
        <v>288342.00763999997</v>
      </c>
      <c r="I8" s="41">
        <f t="shared" si="0"/>
        <v>193954.43827000001</v>
      </c>
    </row>
    <row r="9" spans="1:9" ht="15.75" thickTop="1" x14ac:dyDescent="0.25">
      <c r="A9" s="12" t="s">
        <v>8</v>
      </c>
      <c r="B9" s="13"/>
      <c r="C9" s="13"/>
      <c r="D9" s="42">
        <f>SUM(D10:D12)</f>
        <v>25263443.279569998</v>
      </c>
      <c r="E9" s="42">
        <f t="shared" ref="E9" si="1">SUM(E10:E12)</f>
        <v>0</v>
      </c>
      <c r="F9" s="42">
        <f t="shared" ref="F9" si="2">SUM(F10:F12)</f>
        <v>286423.92092999996</v>
      </c>
      <c r="G9" s="42">
        <f t="shared" ref="G9" si="3">SUM(G10:G12)</f>
        <v>193587.89979000002</v>
      </c>
      <c r="H9" s="42">
        <f t="shared" ref="H9" si="4">SUM(H10:H12)</f>
        <v>286423.92092999996</v>
      </c>
      <c r="I9" s="42">
        <f t="shared" ref="I9" si="5">SUM(I10:I12)</f>
        <v>193587.89979000002</v>
      </c>
    </row>
    <row r="10" spans="1:9" x14ac:dyDescent="0.25">
      <c r="A10" s="14" t="s">
        <v>9</v>
      </c>
      <c r="B10" s="15">
        <v>10990</v>
      </c>
      <c r="C10" s="16" t="s">
        <v>10</v>
      </c>
      <c r="D10" s="43">
        <v>451948.27957000001</v>
      </c>
      <c r="E10" s="43"/>
      <c r="F10" s="43">
        <v>12940.730220000001</v>
      </c>
      <c r="G10" s="43">
        <v>4162.8786700000001</v>
      </c>
      <c r="H10" s="43">
        <f t="shared" ref="H10:I12" si="6">+F10</f>
        <v>12940.730220000001</v>
      </c>
      <c r="I10" s="43">
        <f t="shared" si="6"/>
        <v>4162.8786700000001</v>
      </c>
    </row>
    <row r="11" spans="1:9" x14ac:dyDescent="0.25">
      <c r="A11" s="14" t="s">
        <v>11</v>
      </c>
      <c r="B11" s="15">
        <v>48639</v>
      </c>
      <c r="C11" s="16" t="s">
        <v>10</v>
      </c>
      <c r="D11" s="43">
        <v>23268004</v>
      </c>
      <c r="E11" s="43"/>
      <c r="F11" s="43">
        <v>253804.50334999998</v>
      </c>
      <c r="G11" s="43">
        <v>177992.46775000001</v>
      </c>
      <c r="H11" s="43">
        <f t="shared" si="6"/>
        <v>253804.50334999998</v>
      </c>
      <c r="I11" s="43">
        <f t="shared" si="6"/>
        <v>177992.46775000001</v>
      </c>
    </row>
    <row r="12" spans="1:9" ht="15.75" thickBot="1" x14ac:dyDescent="0.3">
      <c r="A12" s="14" t="s">
        <v>12</v>
      </c>
      <c r="B12" s="15">
        <v>10990</v>
      </c>
      <c r="C12" s="16" t="s">
        <v>10</v>
      </c>
      <c r="D12" s="43">
        <v>1543491</v>
      </c>
      <c r="E12" s="43"/>
      <c r="F12" s="43">
        <v>19678.68736</v>
      </c>
      <c r="G12" s="43">
        <v>11432.55337</v>
      </c>
      <c r="H12" s="43">
        <f t="shared" si="6"/>
        <v>19678.68736</v>
      </c>
      <c r="I12" s="43">
        <f t="shared" si="6"/>
        <v>11432.55337</v>
      </c>
    </row>
    <row r="13" spans="1:9" ht="15.75" thickTop="1" x14ac:dyDescent="0.25">
      <c r="A13" s="17" t="s">
        <v>13</v>
      </c>
      <c r="B13" s="18"/>
      <c r="C13" s="19"/>
      <c r="D13" s="42">
        <f>SUM(D14:D17)</f>
        <v>549121.76784999995</v>
      </c>
      <c r="E13" s="42">
        <f t="shared" ref="E13:I13" si="7">SUM(E14:E17)</f>
        <v>0</v>
      </c>
      <c r="F13" s="42">
        <f t="shared" si="7"/>
        <v>1918.08671</v>
      </c>
      <c r="G13" s="42">
        <f t="shared" si="7"/>
        <v>366.53847999999999</v>
      </c>
      <c r="H13" s="42">
        <f t="shared" si="7"/>
        <v>1918.08671</v>
      </c>
      <c r="I13" s="42">
        <f t="shared" si="7"/>
        <v>366.53847999999999</v>
      </c>
    </row>
    <row r="14" spans="1:9" x14ac:dyDescent="0.25">
      <c r="A14" s="14" t="s">
        <v>14</v>
      </c>
      <c r="B14" s="15"/>
      <c r="C14" s="16" t="s">
        <v>10</v>
      </c>
      <c r="D14" s="43">
        <v>10766</v>
      </c>
      <c r="E14" s="43"/>
      <c r="F14" s="43"/>
      <c r="G14" s="43"/>
      <c r="H14" s="43">
        <f>+F14</f>
        <v>0</v>
      </c>
      <c r="I14" s="43">
        <f t="shared" ref="I14:I17" si="8">+G14</f>
        <v>0</v>
      </c>
    </row>
    <row r="15" spans="1:9" x14ac:dyDescent="0.25">
      <c r="A15" s="14" t="s">
        <v>15</v>
      </c>
      <c r="B15" s="15">
        <v>46966</v>
      </c>
      <c r="C15" s="16" t="s">
        <v>10</v>
      </c>
      <c r="D15" s="43">
        <v>42243.767849999997</v>
      </c>
      <c r="E15" s="43"/>
      <c r="F15" s="43">
        <v>1918.08671</v>
      </c>
      <c r="G15" s="43">
        <v>366.53847999999999</v>
      </c>
      <c r="H15" s="43">
        <f t="shared" ref="H15:H17" si="9">+F15</f>
        <v>1918.08671</v>
      </c>
      <c r="I15" s="43">
        <f t="shared" si="8"/>
        <v>366.53847999999999</v>
      </c>
    </row>
    <row r="16" spans="1:9" x14ac:dyDescent="0.25">
      <c r="A16" s="14" t="s">
        <v>16</v>
      </c>
      <c r="B16" s="15">
        <v>44105</v>
      </c>
      <c r="C16" s="16" t="s">
        <v>10</v>
      </c>
      <c r="D16" s="43">
        <v>112</v>
      </c>
      <c r="E16" s="43"/>
      <c r="F16" s="43"/>
      <c r="G16" s="43"/>
      <c r="H16" s="43">
        <f t="shared" si="9"/>
        <v>0</v>
      </c>
      <c r="I16" s="43">
        <f t="shared" si="8"/>
        <v>0</v>
      </c>
    </row>
    <row r="17" spans="1:9" x14ac:dyDescent="0.25">
      <c r="A17" s="14" t="s">
        <v>17</v>
      </c>
      <c r="B17" s="15">
        <v>47969</v>
      </c>
      <c r="C17" s="16" t="s">
        <v>10</v>
      </c>
      <c r="D17" s="43">
        <v>496000</v>
      </c>
      <c r="E17" s="43"/>
      <c r="F17" s="43"/>
      <c r="G17" s="43"/>
      <c r="H17" s="43">
        <f t="shared" si="9"/>
        <v>0</v>
      </c>
      <c r="I17" s="43">
        <f t="shared" si="8"/>
        <v>0</v>
      </c>
    </row>
    <row r="18" spans="1:9" ht="15.75" thickBot="1" x14ac:dyDescent="0.3">
      <c r="A18" s="20" t="s">
        <v>18</v>
      </c>
      <c r="B18" s="21"/>
      <c r="C18" s="21"/>
      <c r="D18" s="44">
        <f>SUM(D19:D32)</f>
        <v>250428294.19526297</v>
      </c>
      <c r="E18" s="44">
        <f t="shared" ref="E18:I18" si="10">SUM(E19:E32)</f>
        <v>0</v>
      </c>
      <c r="F18" s="44">
        <f t="shared" si="10"/>
        <v>1277632</v>
      </c>
      <c r="G18" s="44">
        <f t="shared" si="10"/>
        <v>2270240</v>
      </c>
      <c r="H18" s="44">
        <f t="shared" si="10"/>
        <v>1277632</v>
      </c>
      <c r="I18" s="44">
        <f t="shared" si="10"/>
        <v>2270240</v>
      </c>
    </row>
    <row r="19" spans="1:9" ht="15.75" thickTop="1" x14ac:dyDescent="0.25">
      <c r="A19" s="14" t="s">
        <v>19</v>
      </c>
      <c r="B19" s="15">
        <v>49522</v>
      </c>
      <c r="C19" s="16" t="s">
        <v>20</v>
      </c>
      <c r="D19" s="43">
        <v>20382376.746424515</v>
      </c>
      <c r="E19" s="43"/>
      <c r="F19" s="43"/>
      <c r="G19" s="43"/>
      <c r="H19" s="43">
        <f t="shared" ref="H19:I32" si="11">+F19</f>
        <v>0</v>
      </c>
      <c r="I19" s="43">
        <f t="shared" si="11"/>
        <v>0</v>
      </c>
    </row>
    <row r="20" spans="1:9" x14ac:dyDescent="0.25">
      <c r="A20" s="14" t="s">
        <v>21</v>
      </c>
      <c r="B20" s="15">
        <v>49522</v>
      </c>
      <c r="C20" s="16" t="s">
        <v>20</v>
      </c>
      <c r="D20" s="43">
        <v>37188919.224715292</v>
      </c>
      <c r="E20" s="43"/>
      <c r="F20" s="43"/>
      <c r="G20" s="43"/>
      <c r="H20" s="43">
        <f>+F20</f>
        <v>0</v>
      </c>
      <c r="I20" s="43">
        <f t="shared" si="11"/>
        <v>0</v>
      </c>
    </row>
    <row r="21" spans="1:9" x14ac:dyDescent="0.25">
      <c r="A21" s="14" t="s">
        <v>22</v>
      </c>
      <c r="B21" s="15">
        <v>47423</v>
      </c>
      <c r="C21" s="16" t="s">
        <v>20</v>
      </c>
      <c r="D21" s="43">
        <v>0</v>
      </c>
      <c r="E21" s="43"/>
      <c r="F21" s="43"/>
      <c r="G21" s="43"/>
      <c r="H21" s="43">
        <f t="shared" si="11"/>
        <v>0</v>
      </c>
      <c r="I21" s="43">
        <f t="shared" si="11"/>
        <v>0</v>
      </c>
    </row>
    <row r="22" spans="1:9" x14ac:dyDescent="0.25">
      <c r="A22" s="14" t="s">
        <v>23</v>
      </c>
      <c r="B22" s="15">
        <v>14642</v>
      </c>
      <c r="C22" s="16" t="s">
        <v>20</v>
      </c>
      <c r="D22" s="43">
        <v>3621436.8150399993</v>
      </c>
      <c r="E22" s="43"/>
      <c r="F22" s="43"/>
      <c r="G22" s="43"/>
      <c r="H22" s="43">
        <f t="shared" si="11"/>
        <v>0</v>
      </c>
      <c r="I22" s="43">
        <f t="shared" si="11"/>
        <v>0</v>
      </c>
    </row>
    <row r="23" spans="1:9" x14ac:dyDescent="0.25">
      <c r="A23" s="14" t="s">
        <v>24</v>
      </c>
      <c r="B23" s="15">
        <v>45505</v>
      </c>
      <c r="C23" s="16" t="s">
        <v>20</v>
      </c>
      <c r="D23" s="43">
        <v>39958.009740000001</v>
      </c>
      <c r="E23" s="43"/>
      <c r="F23" s="43"/>
      <c r="G23" s="43"/>
      <c r="H23" s="43">
        <f t="shared" si="11"/>
        <v>0</v>
      </c>
      <c r="I23" s="43">
        <f t="shared" si="11"/>
        <v>0</v>
      </c>
    </row>
    <row r="24" spans="1:9" x14ac:dyDescent="0.25">
      <c r="A24" s="14" t="s">
        <v>25</v>
      </c>
      <c r="B24" s="15">
        <v>11994</v>
      </c>
      <c r="C24" s="16" t="s">
        <v>20</v>
      </c>
      <c r="D24" s="43">
        <v>14248638.083689993</v>
      </c>
      <c r="E24" s="43"/>
      <c r="F24" s="43"/>
      <c r="G24" s="43"/>
      <c r="H24" s="43">
        <f t="shared" si="11"/>
        <v>0</v>
      </c>
      <c r="I24" s="43">
        <f t="shared" si="11"/>
        <v>0</v>
      </c>
    </row>
    <row r="25" spans="1:9" x14ac:dyDescent="0.25">
      <c r="A25" s="14" t="s">
        <v>26</v>
      </c>
      <c r="B25" s="15">
        <v>14642</v>
      </c>
      <c r="C25" s="16" t="s">
        <v>20</v>
      </c>
      <c r="D25" s="43">
        <v>39167602.834128812</v>
      </c>
      <c r="E25" s="43"/>
      <c r="F25" s="43">
        <v>1277632</v>
      </c>
      <c r="G25" s="43">
        <v>1071852</v>
      </c>
      <c r="H25" s="43">
        <f t="shared" si="11"/>
        <v>1277632</v>
      </c>
      <c r="I25" s="43">
        <f t="shared" si="11"/>
        <v>1071852</v>
      </c>
    </row>
    <row r="26" spans="1:9" x14ac:dyDescent="0.25">
      <c r="A26" s="14" t="s">
        <v>27</v>
      </c>
      <c r="B26" s="15">
        <v>14642</v>
      </c>
      <c r="C26" s="16" t="s">
        <v>20</v>
      </c>
      <c r="D26" s="43">
        <v>51009687.153792694</v>
      </c>
      <c r="E26" s="43"/>
      <c r="F26" s="43"/>
      <c r="G26" s="43"/>
      <c r="H26" s="43">
        <f t="shared" si="11"/>
        <v>0</v>
      </c>
      <c r="I26" s="43">
        <f t="shared" si="11"/>
        <v>0</v>
      </c>
    </row>
    <row r="27" spans="1:9" x14ac:dyDescent="0.25">
      <c r="A27" s="14" t="s">
        <v>28</v>
      </c>
      <c r="B27" s="15">
        <v>47423</v>
      </c>
      <c r="C27" s="16" t="s">
        <v>20</v>
      </c>
      <c r="D27" s="43">
        <v>29749742.087559991</v>
      </c>
      <c r="E27" s="43"/>
      <c r="F27" s="43"/>
      <c r="G27" s="43"/>
      <c r="H27" s="43">
        <f t="shared" si="11"/>
        <v>0</v>
      </c>
      <c r="I27" s="43">
        <f t="shared" si="11"/>
        <v>0</v>
      </c>
    </row>
    <row r="28" spans="1:9" x14ac:dyDescent="0.25">
      <c r="A28" s="14" t="s">
        <v>29</v>
      </c>
      <c r="B28" s="15" t="s">
        <v>30</v>
      </c>
      <c r="C28" s="16" t="s">
        <v>10</v>
      </c>
      <c r="D28" s="43">
        <v>0</v>
      </c>
      <c r="E28" s="43"/>
      <c r="F28" s="43"/>
      <c r="G28" s="43"/>
      <c r="H28" s="43">
        <f t="shared" si="11"/>
        <v>0</v>
      </c>
      <c r="I28" s="43">
        <f t="shared" si="11"/>
        <v>0</v>
      </c>
    </row>
    <row r="29" spans="1:9" x14ac:dyDescent="0.25">
      <c r="A29" s="14" t="s">
        <v>31</v>
      </c>
      <c r="B29" s="15">
        <v>45566</v>
      </c>
      <c r="C29" s="16" t="s">
        <v>20</v>
      </c>
      <c r="D29" s="43">
        <v>0</v>
      </c>
      <c r="E29" s="43"/>
      <c r="F29" s="43"/>
      <c r="G29" s="43"/>
      <c r="H29" s="43">
        <f t="shared" si="11"/>
        <v>0</v>
      </c>
      <c r="I29" s="43">
        <f t="shared" si="11"/>
        <v>0</v>
      </c>
    </row>
    <row r="30" spans="1:9" x14ac:dyDescent="0.25">
      <c r="A30" s="14" t="s">
        <v>32</v>
      </c>
      <c r="B30" s="15">
        <v>15676</v>
      </c>
      <c r="C30" s="16" t="s">
        <v>20</v>
      </c>
      <c r="D30" s="43">
        <v>12407422.107802689</v>
      </c>
      <c r="E30" s="43"/>
      <c r="F30" s="43"/>
      <c r="G30" s="43"/>
      <c r="H30" s="43">
        <f t="shared" si="11"/>
        <v>0</v>
      </c>
      <c r="I30" s="43">
        <f t="shared" si="11"/>
        <v>0</v>
      </c>
    </row>
    <row r="31" spans="1:9" x14ac:dyDescent="0.25">
      <c r="A31" s="14" t="s">
        <v>33</v>
      </c>
      <c r="B31" s="15">
        <v>53844</v>
      </c>
      <c r="C31" s="16" t="s">
        <v>20</v>
      </c>
      <c r="D31" s="43">
        <v>39490001.492040001</v>
      </c>
      <c r="E31" s="43"/>
      <c r="F31" s="43"/>
      <c r="G31" s="43">
        <v>1198388</v>
      </c>
      <c r="H31" s="43">
        <f t="shared" si="11"/>
        <v>0</v>
      </c>
      <c r="I31" s="43">
        <f t="shared" si="11"/>
        <v>1198388</v>
      </c>
    </row>
    <row r="32" spans="1:9" x14ac:dyDescent="0.25">
      <c r="A32" s="14" t="s">
        <v>34</v>
      </c>
      <c r="B32" s="15">
        <v>54940</v>
      </c>
      <c r="C32" s="16" t="s">
        <v>20</v>
      </c>
      <c r="D32" s="43">
        <v>3122509.6403289782</v>
      </c>
      <c r="E32" s="43"/>
      <c r="F32" s="43"/>
      <c r="G32" s="43"/>
      <c r="H32" s="43">
        <f t="shared" si="11"/>
        <v>0</v>
      </c>
      <c r="I32" s="43">
        <f t="shared" si="11"/>
        <v>0</v>
      </c>
    </row>
    <row r="33" spans="1:9" ht="15.75" thickBot="1" x14ac:dyDescent="0.3">
      <c r="A33" s="20" t="s">
        <v>35</v>
      </c>
      <c r="B33" s="21"/>
      <c r="C33" s="21"/>
      <c r="D33" s="44">
        <f>+D34</f>
        <v>2505255.6979999999</v>
      </c>
      <c r="E33" s="44">
        <v>0</v>
      </c>
      <c r="F33" s="44">
        <v>0</v>
      </c>
      <c r="G33" s="44">
        <v>0</v>
      </c>
      <c r="H33" s="44">
        <f t="shared" ref="H33:I33" si="12">+H34</f>
        <v>0</v>
      </c>
      <c r="I33" s="44">
        <f t="shared" si="12"/>
        <v>0</v>
      </c>
    </row>
    <row r="34" spans="1:9" ht="16.5" thickTop="1" thickBot="1" x14ac:dyDescent="0.3">
      <c r="A34" s="20" t="s">
        <v>36</v>
      </c>
      <c r="B34" s="21"/>
      <c r="C34" s="21" t="s">
        <v>37</v>
      </c>
      <c r="D34" s="44">
        <f>SUM(D35:D42)</f>
        <v>2505255.6979999999</v>
      </c>
      <c r="E34" s="44">
        <v>0</v>
      </c>
      <c r="F34" s="44">
        <v>0</v>
      </c>
      <c r="G34" s="44">
        <v>0</v>
      </c>
      <c r="H34" s="44">
        <f t="shared" ref="H34:I34" si="13">SUM(H35:H42)</f>
        <v>0</v>
      </c>
      <c r="I34" s="44">
        <f t="shared" si="13"/>
        <v>0</v>
      </c>
    </row>
    <row r="35" spans="1:9" ht="15.75" thickTop="1" x14ac:dyDescent="0.25">
      <c r="A35" s="22" t="s">
        <v>38</v>
      </c>
      <c r="B35" s="6"/>
      <c r="C35" s="16"/>
      <c r="D35" s="43">
        <v>0</v>
      </c>
      <c r="E35" s="43"/>
      <c r="F35" s="43"/>
      <c r="G35" s="43"/>
      <c r="H35" s="43">
        <f t="shared" ref="H35:I42" si="14">+F35</f>
        <v>0</v>
      </c>
      <c r="I35" s="43">
        <f t="shared" si="14"/>
        <v>0</v>
      </c>
    </row>
    <row r="36" spans="1:9" x14ac:dyDescent="0.25">
      <c r="A36" s="22" t="s">
        <v>39</v>
      </c>
      <c r="B36" s="6"/>
      <c r="C36" s="16"/>
      <c r="D36" s="43">
        <v>0</v>
      </c>
      <c r="E36" s="43"/>
      <c r="F36" s="43"/>
      <c r="G36" s="43"/>
      <c r="H36" s="43">
        <f t="shared" si="14"/>
        <v>0</v>
      </c>
      <c r="I36" s="43">
        <f t="shared" si="14"/>
        <v>0</v>
      </c>
    </row>
    <row r="37" spans="1:9" x14ac:dyDescent="0.25">
      <c r="A37" s="14" t="s">
        <v>40</v>
      </c>
      <c r="B37" s="15"/>
      <c r="C37" s="16" t="s">
        <v>10</v>
      </c>
      <c r="D37" s="43">
        <v>11476.698</v>
      </c>
      <c r="E37" s="43"/>
      <c r="F37" s="43"/>
      <c r="G37" s="43"/>
      <c r="H37" s="43">
        <f t="shared" si="14"/>
        <v>0</v>
      </c>
      <c r="I37" s="43">
        <f t="shared" si="14"/>
        <v>0</v>
      </c>
    </row>
    <row r="38" spans="1:9" x14ac:dyDescent="0.25">
      <c r="A38" s="22" t="s">
        <v>41</v>
      </c>
      <c r="B38" s="6"/>
      <c r="C38" s="16"/>
      <c r="D38" s="43">
        <v>0</v>
      </c>
      <c r="E38" s="43"/>
      <c r="F38" s="43"/>
      <c r="G38" s="43"/>
      <c r="H38" s="43">
        <f t="shared" si="14"/>
        <v>0</v>
      </c>
      <c r="I38" s="43">
        <f t="shared" si="14"/>
        <v>0</v>
      </c>
    </row>
    <row r="39" spans="1:9" x14ac:dyDescent="0.25">
      <c r="A39" s="14" t="s">
        <v>42</v>
      </c>
      <c r="B39" s="15"/>
      <c r="C39" s="16" t="s">
        <v>10</v>
      </c>
      <c r="D39" s="43">
        <v>0</v>
      </c>
      <c r="E39" s="43"/>
      <c r="F39" s="43"/>
      <c r="G39" s="43"/>
      <c r="H39" s="43">
        <f t="shared" si="14"/>
        <v>0</v>
      </c>
      <c r="I39" s="43">
        <f t="shared" si="14"/>
        <v>0</v>
      </c>
    </row>
    <row r="40" spans="1:9" x14ac:dyDescent="0.25">
      <c r="A40" s="14" t="s">
        <v>43</v>
      </c>
      <c r="B40" s="15"/>
      <c r="C40" s="16" t="s">
        <v>10</v>
      </c>
      <c r="D40" s="43">
        <v>0</v>
      </c>
      <c r="E40" s="43"/>
      <c r="F40" s="43"/>
      <c r="G40" s="43"/>
      <c r="H40" s="43">
        <f t="shared" si="14"/>
        <v>0</v>
      </c>
      <c r="I40" s="43">
        <f t="shared" si="14"/>
        <v>0</v>
      </c>
    </row>
    <row r="41" spans="1:9" x14ac:dyDescent="0.25">
      <c r="A41" s="22" t="s">
        <v>44</v>
      </c>
      <c r="B41" s="6"/>
      <c r="C41" s="16" t="s">
        <v>10</v>
      </c>
      <c r="D41" s="43">
        <v>2493779</v>
      </c>
      <c r="E41" s="43"/>
      <c r="F41" s="43"/>
      <c r="G41" s="48"/>
      <c r="H41" s="43">
        <f t="shared" si="14"/>
        <v>0</v>
      </c>
      <c r="I41" s="43">
        <f t="shared" si="14"/>
        <v>0</v>
      </c>
    </row>
    <row r="42" spans="1:9" x14ac:dyDescent="0.25">
      <c r="A42" s="22" t="s">
        <v>45</v>
      </c>
      <c r="B42" s="23"/>
      <c r="C42" s="23"/>
      <c r="D42" s="43">
        <v>0</v>
      </c>
      <c r="E42" s="43"/>
      <c r="F42" s="43"/>
      <c r="G42" s="43"/>
      <c r="H42" s="43">
        <f t="shared" si="14"/>
        <v>0</v>
      </c>
      <c r="I42" s="43">
        <f t="shared" si="14"/>
        <v>0</v>
      </c>
    </row>
    <row r="43" spans="1:9" ht="15.75" thickBot="1" x14ac:dyDescent="0.3">
      <c r="A43" s="24" t="s">
        <v>46</v>
      </c>
      <c r="B43" s="25"/>
      <c r="C43" s="25"/>
      <c r="D43" s="45"/>
      <c r="E43" s="45"/>
      <c r="F43" s="45"/>
      <c r="G43" s="45"/>
      <c r="H43" s="45"/>
      <c r="I43" s="46"/>
    </row>
    <row r="44" spans="1:9" ht="15.75" thickBot="1" x14ac:dyDescent="0.3">
      <c r="A44" s="26" t="s">
        <v>47</v>
      </c>
      <c r="B44" s="27"/>
      <c r="C44" s="27" t="s">
        <v>37</v>
      </c>
      <c r="D44" s="47">
        <f>+D33+D18+D8</f>
        <v>278746114.94068301</v>
      </c>
      <c r="E44" s="47">
        <f t="shared" ref="E44:I44" si="15">+E33+E18+E8</f>
        <v>0</v>
      </c>
      <c r="F44" s="47">
        <f t="shared" si="15"/>
        <v>1565974.00764</v>
      </c>
      <c r="G44" s="47">
        <f t="shared" si="15"/>
        <v>2464194.4382699998</v>
      </c>
      <c r="H44" s="47">
        <f t="shared" si="15"/>
        <v>1565974.00764</v>
      </c>
      <c r="I44" s="47">
        <f t="shared" si="15"/>
        <v>2464194.4382699998</v>
      </c>
    </row>
    <row r="45" spans="1:9" ht="15.75" thickTop="1" x14ac:dyDescent="0.25">
      <c r="A45" s="49"/>
      <c r="B45" s="50"/>
      <c r="C45" s="51"/>
      <c r="D45" s="52"/>
      <c r="E45" s="53"/>
      <c r="F45" s="52"/>
      <c r="G45" s="54">
        <f>+G44+F44</f>
        <v>4030168.4459099998</v>
      </c>
      <c r="H45" s="52"/>
      <c r="I45" s="54">
        <f>+I44+H44</f>
        <v>4030168.4459099998</v>
      </c>
    </row>
    <row r="46" spans="1:9" x14ac:dyDescent="0.25">
      <c r="A46" s="28"/>
      <c r="B46" s="28"/>
      <c r="C46" s="29"/>
    </row>
    <row r="47" spans="1:9" ht="15.75" thickBot="1" x14ac:dyDescent="0.3">
      <c r="A47" s="28"/>
      <c r="B47" s="28"/>
      <c r="C47" s="29"/>
    </row>
    <row r="48" spans="1:9" ht="20.25" thickBot="1" x14ac:dyDescent="0.35">
      <c r="A48" s="69" t="s">
        <v>63</v>
      </c>
      <c r="B48" s="70"/>
      <c r="C48" s="71"/>
    </row>
    <row r="49" spans="1:3" x14ac:dyDescent="0.25">
      <c r="A49" s="55" t="s">
        <v>48</v>
      </c>
      <c r="B49" s="56"/>
      <c r="C49" s="57">
        <f>SUM(C50:C53)</f>
        <v>111157836</v>
      </c>
    </row>
    <row r="50" spans="1:3" x14ac:dyDescent="0.25">
      <c r="A50" s="58" t="s">
        <v>49</v>
      </c>
      <c r="B50" s="59"/>
      <c r="C50" s="60">
        <v>77037952</v>
      </c>
    </row>
    <row r="51" spans="1:3" x14ac:dyDescent="0.25">
      <c r="A51" s="61" t="s">
        <v>50</v>
      </c>
      <c r="B51" s="62"/>
      <c r="C51" s="60">
        <v>12553222</v>
      </c>
    </row>
    <row r="52" spans="1:3" x14ac:dyDescent="0.25">
      <c r="A52" s="61" t="s">
        <v>51</v>
      </c>
      <c r="B52" s="62"/>
      <c r="C52" s="60">
        <v>19547041</v>
      </c>
    </row>
    <row r="53" spans="1:3" x14ac:dyDescent="0.25">
      <c r="A53" s="63" t="s">
        <v>52</v>
      </c>
      <c r="B53" s="64"/>
      <c r="C53" s="65">
        <v>2019621</v>
      </c>
    </row>
    <row r="54" spans="1:3" x14ac:dyDescent="0.25">
      <c r="A54" s="30"/>
      <c r="B54" s="31"/>
      <c r="C54" s="32"/>
    </row>
    <row r="55" spans="1:3" x14ac:dyDescent="0.25">
      <c r="A55" s="33" t="s">
        <v>62</v>
      </c>
      <c r="B55" s="28"/>
      <c r="C55" s="34"/>
    </row>
    <row r="56" spans="1:3" x14ac:dyDescent="0.25">
      <c r="A56" s="33" t="s">
        <v>53</v>
      </c>
      <c r="B56" s="28"/>
      <c r="C56" s="30"/>
    </row>
    <row r="57" spans="1:3" x14ac:dyDescent="0.25">
      <c r="A57" s="33" t="s">
        <v>54</v>
      </c>
      <c r="B57" s="28"/>
      <c r="C57" s="30"/>
    </row>
    <row r="58" spans="1:3" x14ac:dyDescent="0.25">
      <c r="A58" s="33" t="s">
        <v>55</v>
      </c>
    </row>
  </sheetData>
  <mergeCells count="6">
    <mergeCell ref="A5:A7"/>
    <mergeCell ref="A48:C48"/>
    <mergeCell ref="E5:I5"/>
    <mergeCell ref="E6:E7"/>
    <mergeCell ref="F6:G6"/>
    <mergeCell ref="H6:I6"/>
  </mergeCells>
  <pageMargins left="0.7" right="0.7" top="0.75" bottom="0.75" header="0.3" footer="0.3"/>
  <pageSetup scale="5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0534</cp:lastModifiedBy>
  <cp:lastPrinted>2025-09-29T12:27:30Z</cp:lastPrinted>
  <dcterms:created xsi:type="dcterms:W3CDTF">2025-08-19T14:07:20Z</dcterms:created>
  <dcterms:modified xsi:type="dcterms:W3CDTF">2025-09-29T19:54:55Z</dcterms:modified>
</cp:coreProperties>
</file>