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11580" windowHeight="6030"/>
  </bookViews>
  <sheets>
    <sheet name="DIC-17" sheetId="42" r:id="rId1"/>
  </sheets>
  <calcPr calcId="125725"/>
</workbook>
</file>

<file path=xl/calcChain.xml><?xml version="1.0" encoding="utf-8"?>
<calcChain xmlns="http://schemas.openxmlformats.org/spreadsheetml/2006/main">
  <c r="N33" i="42"/>
  <c r="O33" s="1"/>
  <c r="P33" s="1"/>
  <c r="J33"/>
  <c r="N32"/>
  <c r="O32" s="1"/>
  <c r="J32"/>
  <c r="N31"/>
  <c r="O31" s="1"/>
  <c r="J31"/>
  <c r="P31" s="1"/>
  <c r="N30"/>
  <c r="O30" s="1"/>
  <c r="J30"/>
  <c r="M29"/>
  <c r="N29" s="1"/>
  <c r="L29"/>
  <c r="L27"/>
  <c r="K29"/>
  <c r="J29"/>
  <c r="J27" s="1"/>
  <c r="I29"/>
  <c r="H29"/>
  <c r="H27"/>
  <c r="G29"/>
  <c r="F29"/>
  <c r="F27" s="1"/>
  <c r="F34" s="1"/>
  <c r="E29"/>
  <c r="E27" s="1"/>
  <c r="D29"/>
  <c r="D27"/>
  <c r="C29"/>
  <c r="B29"/>
  <c r="B27" s="1"/>
  <c r="M27"/>
  <c r="N27" s="1"/>
  <c r="K27"/>
  <c r="I27"/>
  <c r="G27"/>
  <c r="C27"/>
  <c r="N26"/>
  <c r="O26"/>
  <c r="J26"/>
  <c r="P26" s="1"/>
  <c r="N25"/>
  <c r="O25"/>
  <c r="J25"/>
  <c r="P25" s="1"/>
  <c r="N24"/>
  <c r="O24"/>
  <c r="J24"/>
  <c r="P24" s="1"/>
  <c r="N23"/>
  <c r="O23" s="1"/>
  <c r="J23"/>
  <c r="M22"/>
  <c r="N22" s="1"/>
  <c r="L22"/>
  <c r="L20" s="1"/>
  <c r="L34" s="1"/>
  <c r="K22"/>
  <c r="J22"/>
  <c r="J20" s="1"/>
  <c r="I22"/>
  <c r="H22"/>
  <c r="H20"/>
  <c r="G22"/>
  <c r="G20" s="1"/>
  <c r="F22"/>
  <c r="F20"/>
  <c r="E22"/>
  <c r="D22"/>
  <c r="D20" s="1"/>
  <c r="D34" s="1"/>
  <c r="C22"/>
  <c r="B22"/>
  <c r="B20" s="1"/>
  <c r="K20"/>
  <c r="I20"/>
  <c r="E20"/>
  <c r="C20"/>
  <c r="N19"/>
  <c r="O19" s="1"/>
  <c r="J19"/>
  <c r="N18"/>
  <c r="O18" s="1"/>
  <c r="J18"/>
  <c r="N17"/>
  <c r="O17" s="1"/>
  <c r="J17"/>
  <c r="N16"/>
  <c r="O16" s="1"/>
  <c r="J16"/>
  <c r="J15" s="1"/>
  <c r="J13" s="1"/>
  <c r="M15"/>
  <c r="N15" s="1"/>
  <c r="L15"/>
  <c r="L13"/>
  <c r="K15"/>
  <c r="K13" s="1"/>
  <c r="K34" s="1"/>
  <c r="I15"/>
  <c r="H15"/>
  <c r="H13"/>
  <c r="H34"/>
  <c r="G15"/>
  <c r="G13" s="1"/>
  <c r="G34" s="1"/>
  <c r="F15"/>
  <c r="F13"/>
  <c r="E15"/>
  <c r="D15"/>
  <c r="D13"/>
  <c r="C15"/>
  <c r="C13" s="1"/>
  <c r="C34" s="1"/>
  <c r="B15"/>
  <c r="B13"/>
  <c r="M13"/>
  <c r="I13"/>
  <c r="I34" s="1"/>
  <c r="E13"/>
  <c r="N13"/>
  <c r="P23" l="1"/>
  <c r="P22" s="1"/>
  <c r="P20" s="1"/>
  <c r="O22"/>
  <c r="O20" s="1"/>
  <c r="P30"/>
  <c r="O29"/>
  <c r="O27" s="1"/>
  <c r="P16"/>
  <c r="O15"/>
  <c r="O13" s="1"/>
  <c r="M34"/>
  <c r="N34" s="1"/>
  <c r="O34" s="1"/>
  <c r="P17"/>
  <c r="P19"/>
  <c r="P32"/>
  <c r="E34"/>
  <c r="J34"/>
  <c r="P18"/>
  <c r="B34"/>
  <c r="M20"/>
  <c r="N20" s="1"/>
  <c r="P29" l="1"/>
  <c r="P27" s="1"/>
  <c r="P15"/>
  <c r="P13" s="1"/>
  <c r="P34" s="1"/>
</calcChain>
</file>

<file path=xl/sharedStrings.xml><?xml version="1.0" encoding="utf-8"?>
<sst xmlns="http://schemas.openxmlformats.org/spreadsheetml/2006/main" count="51" uniqueCount="40">
  <si>
    <t>PLANTA DE PERSONAL OCUPADA</t>
  </si>
  <si>
    <t>CONSOLIDADO ADMINISTRACION PUBLICA NO FINANCIERA</t>
  </si>
  <si>
    <t>EN NUMEROS DE AGENTES</t>
  </si>
  <si>
    <t>JUSTICIA</t>
  </si>
  <si>
    <t>SEGURIDAD</t>
  </si>
  <si>
    <t>SALUD</t>
  </si>
  <si>
    <t>VIAL</t>
  </si>
  <si>
    <t>GENERAL</t>
  </si>
  <si>
    <t>LEGISLATIVO</t>
  </si>
  <si>
    <t>AUTORIDADES 
SUPERIORES</t>
  </si>
  <si>
    <t>RESTO</t>
  </si>
  <si>
    <t>SUBTOTAL</t>
  </si>
  <si>
    <t>DOCENTE</t>
  </si>
  <si>
    <t>TOTAL</t>
  </si>
  <si>
    <t>CARGOS</t>
  </si>
  <si>
    <t>HORAS CATEDRA
en horas</t>
  </si>
  <si>
    <t>HORAS CATEDRA
en cargos (1)</t>
  </si>
  <si>
    <t xml:space="preserve">TOTAL DOCENTE
</t>
  </si>
  <si>
    <t xml:space="preserve">Titulares
 e interinos </t>
  </si>
  <si>
    <t xml:space="preserve">Suplentes         </t>
  </si>
  <si>
    <t>a</t>
  </si>
  <si>
    <t>b</t>
  </si>
  <si>
    <t>c</t>
  </si>
  <si>
    <t>a+b+c</t>
  </si>
  <si>
    <t>PERMANENTE</t>
  </si>
  <si>
    <t>- ADMINISTRACION PUBLICA NO FINANCIERA</t>
  </si>
  <si>
    <t>ADMINISTRACION CENTRAL</t>
  </si>
  <si>
    <t>ORGANISMOS DESCENTRALIZADOS</t>
  </si>
  <si>
    <t>FONDOS FIDUCIARIOS Y CUENTAS ESPECIALES</t>
  </si>
  <si>
    <t>INSTITUCIONES DE SEGURIDAD SOCIAL</t>
  </si>
  <si>
    <t>TEMPORARIO (2)</t>
  </si>
  <si>
    <t>CONTRATADO (3)</t>
  </si>
  <si>
    <t>(1) Cargo = 30 Horas Cátedra</t>
  </si>
  <si>
    <t>(2) Incluye contratos que se imputan al Inciso/Partida Principal Personal.</t>
  </si>
  <si>
    <t>(3) Se refiere a los contratos que se imputan al Inciso/Partida Principal Servicios No Personales.</t>
  </si>
  <si>
    <t>PROVINCIA DE SAN JUAN</t>
  </si>
  <si>
    <t>ROJO: SE REPITIO SETIEMBRE 2.008</t>
  </si>
  <si>
    <t>MES DICIEMBRE 2017</t>
  </si>
  <si>
    <t>GOBIERNO DE LA PROVINCIA DE SAN JUAN</t>
  </si>
  <si>
    <t>MINISTERIO DE HACIENDA Y FINANZAS</t>
  </si>
</sst>
</file>

<file path=xl/styles.xml><?xml version="1.0" encoding="utf-8"?>
<styleSheet xmlns="http://schemas.openxmlformats.org/spreadsheetml/2006/main">
  <numFmts count="1">
    <numFmt numFmtId="164" formatCode="#,##0;[Red]#,##0"/>
  </numFmts>
  <fonts count="9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b/>
      <u/>
      <sz val="1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37" fontId="2" fillId="0" borderId="0"/>
    <xf numFmtId="0" fontId="2" fillId="0" borderId="0"/>
  </cellStyleXfs>
  <cellXfs count="72">
    <xf numFmtId="0" fontId="0" fillId="0" borderId="0" xfId="0"/>
    <xf numFmtId="0" fontId="3" fillId="0" borderId="0" xfId="4" applyFont="1" applyFill="1" applyAlignment="1">
      <alignment horizontal="left"/>
    </xf>
    <xf numFmtId="37" fontId="5" fillId="0" borderId="0" xfId="3" applyFont="1" applyFill="1" applyAlignment="1">
      <alignment horizontal="right"/>
    </xf>
    <xf numFmtId="0" fontId="4" fillId="0" borderId="0" xfId="0" applyFont="1" applyFill="1"/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wrapText="1"/>
    </xf>
    <xf numFmtId="0" fontId="4" fillId="0" borderId="4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4" fillId="0" borderId="6" xfId="0" applyFont="1" applyFill="1" applyBorder="1" applyAlignment="1">
      <alignment wrapText="1"/>
    </xf>
    <xf numFmtId="0" fontId="5" fillId="0" borderId="7" xfId="0" applyFont="1" applyFill="1" applyBorder="1" applyAlignment="1">
      <alignment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wrapText="1"/>
    </xf>
    <xf numFmtId="0" fontId="5" fillId="0" borderId="9" xfId="0" applyFont="1" applyFill="1" applyBorder="1"/>
    <xf numFmtId="164" fontId="5" fillId="0" borderId="10" xfId="0" applyNumberFormat="1" applyFont="1" applyFill="1" applyBorder="1" applyAlignment="1">
      <alignment horizontal="right"/>
    </xf>
    <xf numFmtId="164" fontId="5" fillId="0" borderId="11" xfId="0" applyNumberFormat="1" applyFont="1" applyFill="1" applyBorder="1"/>
    <xf numFmtId="164" fontId="5" fillId="0" borderId="12" xfId="0" applyNumberFormat="1" applyFont="1" applyFill="1" applyBorder="1"/>
    <xf numFmtId="164" fontId="5" fillId="0" borderId="13" xfId="0" applyNumberFormat="1" applyFont="1" applyFill="1" applyBorder="1"/>
    <xf numFmtId="164" fontId="5" fillId="0" borderId="10" xfId="0" applyNumberFormat="1" applyFont="1" applyFill="1" applyBorder="1"/>
    <xf numFmtId="164" fontId="5" fillId="0" borderId="14" xfId="0" applyNumberFormat="1" applyFont="1" applyFill="1" applyBorder="1"/>
    <xf numFmtId="164" fontId="5" fillId="0" borderId="15" xfId="0" applyNumberFormat="1" applyFont="1" applyFill="1" applyBorder="1"/>
    <xf numFmtId="0" fontId="5" fillId="0" borderId="0" xfId="0" applyFont="1" applyFill="1"/>
    <xf numFmtId="0" fontId="4" fillId="0" borderId="16" xfId="0" applyFont="1" applyFill="1" applyBorder="1"/>
    <xf numFmtId="164" fontId="4" fillId="0" borderId="17" xfId="0" applyNumberFormat="1" applyFont="1" applyFill="1" applyBorder="1"/>
    <xf numFmtId="164" fontId="4" fillId="0" borderId="18" xfId="0" applyNumberFormat="1" applyFont="1" applyFill="1" applyBorder="1"/>
    <xf numFmtId="164" fontId="4" fillId="0" borderId="19" xfId="0" applyNumberFormat="1" applyFont="1" applyFill="1" applyBorder="1"/>
    <xf numFmtId="164" fontId="5" fillId="0" borderId="20" xfId="0" applyNumberFormat="1" applyFont="1" applyFill="1" applyBorder="1"/>
    <xf numFmtId="164" fontId="5" fillId="0" borderId="21" xfId="0" applyNumberFormat="1" applyFont="1" applyFill="1" applyBorder="1"/>
    <xf numFmtId="164" fontId="5" fillId="0" borderId="22" xfId="0" applyNumberFormat="1" applyFont="1" applyFill="1" applyBorder="1"/>
    <xf numFmtId="49" fontId="6" fillId="0" borderId="16" xfId="0" applyNumberFormat="1" applyFont="1" applyFill="1" applyBorder="1"/>
    <xf numFmtId="164" fontId="4" fillId="0" borderId="23" xfId="0" applyNumberFormat="1" applyFont="1" applyFill="1" applyBorder="1"/>
    <xf numFmtId="49" fontId="4" fillId="0" borderId="0" xfId="0" applyNumberFormat="1" applyFont="1" applyFill="1"/>
    <xf numFmtId="49" fontId="6" fillId="0" borderId="16" xfId="0" applyNumberFormat="1" applyFont="1" applyFill="1" applyBorder="1" applyAlignment="1">
      <alignment horizontal="left" indent="2"/>
    </xf>
    <xf numFmtId="164" fontId="4" fillId="0" borderId="24" xfId="0" applyNumberFormat="1" applyFont="1" applyFill="1" applyBorder="1"/>
    <xf numFmtId="0" fontId="6" fillId="0" borderId="16" xfId="0" applyFont="1" applyFill="1" applyBorder="1"/>
    <xf numFmtId="164" fontId="4" fillId="0" borderId="21" xfId="0" applyNumberFormat="1" applyFont="1" applyFill="1" applyBorder="1"/>
    <xf numFmtId="164" fontId="5" fillId="0" borderId="0" xfId="0" applyNumberFormat="1" applyFont="1" applyFill="1" applyBorder="1"/>
    <xf numFmtId="3" fontId="4" fillId="0" borderId="0" xfId="0" applyNumberFormat="1" applyFont="1" applyFill="1"/>
    <xf numFmtId="0" fontId="7" fillId="0" borderId="0" xfId="0" applyFont="1" applyFill="1"/>
    <xf numFmtId="164" fontId="4" fillId="0" borderId="0" xfId="0" applyNumberFormat="1" applyFont="1" applyFill="1"/>
    <xf numFmtId="0" fontId="8" fillId="0" borderId="0" xfId="0" applyFont="1" applyFill="1"/>
    <xf numFmtId="2" fontId="4" fillId="0" borderId="0" xfId="0" applyNumberFormat="1" applyFont="1" applyFill="1"/>
    <xf numFmtId="0" fontId="5" fillId="0" borderId="32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0" xfId="2" applyFont="1" applyFill="1"/>
  </cellXfs>
  <cellStyles count="5">
    <cellStyle name="Normal" xfId="0" builtinId="0"/>
    <cellStyle name="Normal 2" xfId="1"/>
    <cellStyle name="Normal_ANEXO I Monitoreo FMI (28-05-2002)" xfId="2"/>
    <cellStyle name="Normal_PLANILL1" xfId="3"/>
    <cellStyle name="Normal_Planillas 1.1 y 1.2" xfId="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showGridLines="0" tabSelected="1" zoomScale="55" workbookViewId="0"/>
  </sheetViews>
  <sheetFormatPr baseColWidth="10" defaultRowHeight="20.25"/>
  <cols>
    <col min="1" max="1" width="70.7109375" style="3" customWidth="1"/>
    <col min="2" max="2" width="16.7109375" style="3" customWidth="1"/>
    <col min="3" max="3" width="20.7109375" style="3" customWidth="1"/>
    <col min="4" max="6" width="16.7109375" style="3" customWidth="1"/>
    <col min="7" max="7" width="22.7109375" style="3" customWidth="1"/>
    <col min="8" max="8" width="24.7109375" style="3" customWidth="1"/>
    <col min="9" max="9" width="16.7109375" style="3" customWidth="1"/>
    <col min="10" max="11" width="20.7109375" style="3" customWidth="1"/>
    <col min="12" max="13" width="18.7109375" style="3" customWidth="1"/>
    <col min="14" max="14" width="28.7109375" style="3" customWidth="1"/>
    <col min="15" max="15" width="18.7109375" style="3" customWidth="1"/>
    <col min="16" max="16" width="22.7109375" style="3" customWidth="1"/>
    <col min="17" max="16384" width="11.42578125" style="3"/>
  </cols>
  <sheetData>
    <row r="1" spans="1:16" ht="23.25" customHeight="1">
      <c r="A1" s="26" t="s">
        <v>38</v>
      </c>
    </row>
    <row r="2" spans="1:16" ht="25.5" customHeight="1">
      <c r="A2" s="26" t="s">
        <v>39</v>
      </c>
    </row>
    <row r="4" spans="1:16" ht="24.95" customHeight="1">
      <c r="A4" s="1" t="s">
        <v>0</v>
      </c>
      <c r="P4" s="2"/>
    </row>
    <row r="5" spans="1:16" ht="24.95" customHeight="1">
      <c r="A5" s="1" t="s">
        <v>1</v>
      </c>
    </row>
    <row r="6" spans="1:16" ht="24.95" customHeight="1">
      <c r="A6" s="71" t="s">
        <v>37</v>
      </c>
      <c r="P6" s="2"/>
    </row>
    <row r="7" spans="1:16" ht="24.95" customHeight="1">
      <c r="A7" s="4" t="s">
        <v>2</v>
      </c>
    </row>
    <row r="8" spans="1:16" ht="21" thickBot="1">
      <c r="B8" s="5"/>
      <c r="C8" s="5"/>
      <c r="D8" s="5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</row>
    <row r="9" spans="1:16" ht="30" customHeight="1" thickBot="1">
      <c r="A9" s="47" t="s">
        <v>35</v>
      </c>
      <c r="B9" s="50" t="s">
        <v>3</v>
      </c>
      <c r="C9" s="53" t="s">
        <v>4</v>
      </c>
      <c r="D9" s="53" t="s">
        <v>5</v>
      </c>
      <c r="E9" s="53" t="s">
        <v>6</v>
      </c>
      <c r="F9" s="53" t="s">
        <v>7</v>
      </c>
      <c r="G9" s="53" t="s">
        <v>8</v>
      </c>
      <c r="H9" s="53" t="s">
        <v>9</v>
      </c>
      <c r="I9" s="56" t="s">
        <v>10</v>
      </c>
      <c r="J9" s="59" t="s">
        <v>11</v>
      </c>
      <c r="K9" s="62" t="s">
        <v>12</v>
      </c>
      <c r="L9" s="62"/>
      <c r="M9" s="62"/>
      <c r="N9" s="62"/>
      <c r="O9" s="62"/>
      <c r="P9" s="63" t="s">
        <v>13</v>
      </c>
    </row>
    <row r="10" spans="1:16" ht="42" customHeight="1" thickBot="1">
      <c r="A10" s="48"/>
      <c r="B10" s="51"/>
      <c r="C10" s="54"/>
      <c r="D10" s="54"/>
      <c r="E10" s="54"/>
      <c r="F10" s="54"/>
      <c r="G10" s="54"/>
      <c r="H10" s="54"/>
      <c r="I10" s="57"/>
      <c r="J10" s="60"/>
      <c r="K10" s="66" t="s">
        <v>14</v>
      </c>
      <c r="L10" s="67"/>
      <c r="M10" s="53" t="s">
        <v>15</v>
      </c>
      <c r="N10" s="53" t="s">
        <v>16</v>
      </c>
      <c r="O10" s="69" t="s">
        <v>17</v>
      </c>
      <c r="P10" s="64"/>
    </row>
    <row r="11" spans="1:16" ht="50.1" customHeight="1">
      <c r="A11" s="49"/>
      <c r="B11" s="52"/>
      <c r="C11" s="55"/>
      <c r="D11" s="55"/>
      <c r="E11" s="55"/>
      <c r="F11" s="55"/>
      <c r="G11" s="55"/>
      <c r="H11" s="55"/>
      <c r="I11" s="58"/>
      <c r="J11" s="61"/>
      <c r="K11" s="7" t="s">
        <v>18</v>
      </c>
      <c r="L11" s="8" t="s">
        <v>19</v>
      </c>
      <c r="M11" s="54"/>
      <c r="N11" s="68"/>
      <c r="O11" s="70"/>
      <c r="P11" s="65"/>
    </row>
    <row r="12" spans="1:16" ht="20.100000000000001" customHeight="1" thickBot="1">
      <c r="A12" s="9"/>
      <c r="B12" s="10"/>
      <c r="C12" s="11"/>
      <c r="D12" s="11"/>
      <c r="E12" s="11"/>
      <c r="F12" s="11"/>
      <c r="G12" s="11"/>
      <c r="H12" s="11"/>
      <c r="I12" s="12"/>
      <c r="J12" s="13"/>
      <c r="K12" s="14" t="s">
        <v>20</v>
      </c>
      <c r="L12" s="15" t="s">
        <v>21</v>
      </c>
      <c r="M12" s="15"/>
      <c r="N12" s="15" t="s">
        <v>22</v>
      </c>
      <c r="O12" s="16" t="s">
        <v>23</v>
      </c>
      <c r="P12" s="17"/>
    </row>
    <row r="13" spans="1:16" s="26" customFormat="1" ht="39.950000000000003" customHeight="1" thickBot="1">
      <c r="A13" s="18" t="s">
        <v>24</v>
      </c>
      <c r="B13" s="19">
        <f t="shared" ref="B13:M13" si="0">+B15</f>
        <v>1341</v>
      </c>
      <c r="C13" s="20">
        <f t="shared" si="0"/>
        <v>5365</v>
      </c>
      <c r="D13" s="20">
        <f t="shared" si="0"/>
        <v>6813</v>
      </c>
      <c r="E13" s="20">
        <f t="shared" si="0"/>
        <v>296</v>
      </c>
      <c r="F13" s="20">
        <f t="shared" si="0"/>
        <v>8381</v>
      </c>
      <c r="G13" s="20">
        <f t="shared" si="0"/>
        <v>260</v>
      </c>
      <c r="H13" s="20">
        <f t="shared" si="0"/>
        <v>736</v>
      </c>
      <c r="I13" s="21">
        <f t="shared" si="0"/>
        <v>165</v>
      </c>
      <c r="J13" s="22">
        <f t="shared" si="0"/>
        <v>23357</v>
      </c>
      <c r="K13" s="23">
        <f t="shared" si="0"/>
        <v>10722</v>
      </c>
      <c r="L13" s="20">
        <f t="shared" si="0"/>
        <v>0</v>
      </c>
      <c r="M13" s="20">
        <f t="shared" si="0"/>
        <v>85640</v>
      </c>
      <c r="N13" s="20">
        <f>ROUND(+M13/30,0)</f>
        <v>2855</v>
      </c>
      <c r="O13" s="24">
        <f>+O15</f>
        <v>13577</v>
      </c>
      <c r="P13" s="25">
        <f>+P15</f>
        <v>36934</v>
      </c>
    </row>
    <row r="14" spans="1:16" ht="20.100000000000001" customHeight="1">
      <c r="A14" s="27"/>
      <c r="B14" s="28"/>
      <c r="C14" s="29"/>
      <c r="D14" s="29"/>
      <c r="E14" s="29"/>
      <c r="F14" s="29"/>
      <c r="G14" s="29"/>
      <c r="H14" s="29"/>
      <c r="I14" s="30"/>
      <c r="J14" s="31"/>
      <c r="K14" s="28"/>
      <c r="L14" s="29"/>
      <c r="M14" s="29"/>
      <c r="N14" s="29"/>
      <c r="O14" s="32"/>
      <c r="P14" s="33"/>
    </row>
    <row r="15" spans="1:16" s="36" customFormat="1" ht="34.5" customHeight="1">
      <c r="A15" s="34" t="s">
        <v>25</v>
      </c>
      <c r="B15" s="28">
        <f t="shared" ref="B15:M15" si="1">SUM(B16:B19)</f>
        <v>1341</v>
      </c>
      <c r="C15" s="29">
        <f t="shared" si="1"/>
        <v>5365</v>
      </c>
      <c r="D15" s="29">
        <f t="shared" si="1"/>
        <v>6813</v>
      </c>
      <c r="E15" s="29">
        <f t="shared" si="1"/>
        <v>296</v>
      </c>
      <c r="F15" s="29">
        <f t="shared" si="1"/>
        <v>8381</v>
      </c>
      <c r="G15" s="29">
        <f t="shared" si="1"/>
        <v>260</v>
      </c>
      <c r="H15" s="29">
        <f t="shared" si="1"/>
        <v>736</v>
      </c>
      <c r="I15" s="35">
        <f t="shared" si="1"/>
        <v>165</v>
      </c>
      <c r="J15" s="31">
        <f t="shared" si="1"/>
        <v>23357</v>
      </c>
      <c r="K15" s="28">
        <f t="shared" si="1"/>
        <v>10722</v>
      </c>
      <c r="L15" s="29">
        <f t="shared" si="1"/>
        <v>0</v>
      </c>
      <c r="M15" s="29">
        <f t="shared" si="1"/>
        <v>85640</v>
      </c>
      <c r="N15" s="29">
        <f t="shared" ref="N15:N20" si="2">ROUND(+M15/30,0)</f>
        <v>2855</v>
      </c>
      <c r="O15" s="32">
        <f>SUM(O16:O19)</f>
        <v>13577</v>
      </c>
      <c r="P15" s="33">
        <f>SUM(P16:P19)</f>
        <v>36934</v>
      </c>
    </row>
    <row r="16" spans="1:16" s="36" customFormat="1" ht="30" customHeight="1">
      <c r="A16" s="37" t="s">
        <v>26</v>
      </c>
      <c r="B16" s="28">
        <v>1341</v>
      </c>
      <c r="C16" s="29">
        <v>5365</v>
      </c>
      <c r="D16" s="29">
        <v>3481</v>
      </c>
      <c r="E16" s="29"/>
      <c r="F16" s="29">
        <v>7207</v>
      </c>
      <c r="G16" s="29">
        <v>260</v>
      </c>
      <c r="H16" s="29">
        <v>503</v>
      </c>
      <c r="I16" s="35">
        <v>129</v>
      </c>
      <c r="J16" s="31">
        <f>SUM(B16:I16)</f>
        <v>18286</v>
      </c>
      <c r="K16" s="28">
        <v>10722</v>
      </c>
      <c r="L16" s="29"/>
      <c r="M16" s="29">
        <v>85640</v>
      </c>
      <c r="N16" s="29">
        <f t="shared" si="2"/>
        <v>2855</v>
      </c>
      <c r="O16" s="32">
        <f>+K16+L16+N16</f>
        <v>13577</v>
      </c>
      <c r="P16" s="33">
        <f>+J16+O16</f>
        <v>31863</v>
      </c>
    </row>
    <row r="17" spans="1:18" s="36" customFormat="1" ht="30" customHeight="1">
      <c r="A17" s="37" t="s">
        <v>27</v>
      </c>
      <c r="B17" s="28"/>
      <c r="C17" s="29"/>
      <c r="D17" s="29">
        <v>3332</v>
      </c>
      <c r="E17" s="29">
        <v>296</v>
      </c>
      <c r="F17" s="29">
        <v>1174</v>
      </c>
      <c r="G17" s="29"/>
      <c r="H17" s="29">
        <v>233</v>
      </c>
      <c r="I17" s="35">
        <v>36</v>
      </c>
      <c r="J17" s="31">
        <f>SUM(B17:I17)</f>
        <v>5071</v>
      </c>
      <c r="K17" s="28"/>
      <c r="L17" s="29"/>
      <c r="M17" s="29"/>
      <c r="N17" s="29">
        <f t="shared" si="2"/>
        <v>0</v>
      </c>
      <c r="O17" s="32">
        <f>+K17+L17+N17</f>
        <v>0</v>
      </c>
      <c r="P17" s="33">
        <f>+J17+O17</f>
        <v>5071</v>
      </c>
    </row>
    <row r="18" spans="1:18" s="36" customFormat="1" ht="30" customHeight="1">
      <c r="A18" s="37" t="s">
        <v>28</v>
      </c>
      <c r="B18" s="28"/>
      <c r="C18" s="29"/>
      <c r="D18" s="29"/>
      <c r="E18" s="29"/>
      <c r="F18" s="29"/>
      <c r="G18" s="29"/>
      <c r="H18" s="29"/>
      <c r="I18" s="35"/>
      <c r="J18" s="31">
        <f>SUM(B18:I18)</f>
        <v>0</v>
      </c>
      <c r="K18" s="28"/>
      <c r="L18" s="29"/>
      <c r="M18" s="29"/>
      <c r="N18" s="29">
        <f t="shared" si="2"/>
        <v>0</v>
      </c>
      <c r="O18" s="32">
        <f>+K18+L18+N18</f>
        <v>0</v>
      </c>
      <c r="P18" s="33">
        <f>+J18+O18</f>
        <v>0</v>
      </c>
    </row>
    <row r="19" spans="1:18" s="36" customFormat="1" ht="30" customHeight="1" thickBot="1">
      <c r="A19" s="37" t="s">
        <v>29</v>
      </c>
      <c r="B19" s="28"/>
      <c r="C19" s="29"/>
      <c r="D19" s="29"/>
      <c r="E19" s="29"/>
      <c r="F19" s="29"/>
      <c r="G19" s="29"/>
      <c r="H19" s="29"/>
      <c r="I19" s="35"/>
      <c r="J19" s="31">
        <f>SUM(B19:I19)</f>
        <v>0</v>
      </c>
      <c r="K19" s="28"/>
      <c r="L19" s="29"/>
      <c r="M19" s="29"/>
      <c r="N19" s="29">
        <f t="shared" si="2"/>
        <v>0</v>
      </c>
      <c r="O19" s="32">
        <f>+K19+L19+N19</f>
        <v>0</v>
      </c>
      <c r="P19" s="33">
        <f>+J19+O19</f>
        <v>0</v>
      </c>
    </row>
    <row r="20" spans="1:18" s="26" customFormat="1" ht="39.950000000000003" customHeight="1" thickBot="1">
      <c r="A20" s="18" t="s">
        <v>30</v>
      </c>
      <c r="B20" s="23">
        <f t="shared" ref="B20:M20" si="3">+B22</f>
        <v>0</v>
      </c>
      <c r="C20" s="20">
        <f t="shared" si="3"/>
        <v>0</v>
      </c>
      <c r="D20" s="20">
        <f t="shared" si="3"/>
        <v>0</v>
      </c>
      <c r="E20" s="20">
        <f t="shared" si="3"/>
        <v>0</v>
      </c>
      <c r="F20" s="20">
        <f t="shared" si="3"/>
        <v>8</v>
      </c>
      <c r="G20" s="20">
        <f t="shared" si="3"/>
        <v>6</v>
      </c>
      <c r="H20" s="20">
        <f t="shared" si="3"/>
        <v>0</v>
      </c>
      <c r="I20" s="21">
        <f t="shared" si="3"/>
        <v>0</v>
      </c>
      <c r="J20" s="22">
        <f t="shared" si="3"/>
        <v>14</v>
      </c>
      <c r="K20" s="23">
        <f t="shared" si="3"/>
        <v>0</v>
      </c>
      <c r="L20" s="20">
        <f t="shared" si="3"/>
        <v>2409</v>
      </c>
      <c r="M20" s="20">
        <f t="shared" si="3"/>
        <v>20650</v>
      </c>
      <c r="N20" s="20">
        <f t="shared" si="2"/>
        <v>688</v>
      </c>
      <c r="O20" s="24">
        <f>+O22</f>
        <v>3097</v>
      </c>
      <c r="P20" s="25">
        <f>+P22</f>
        <v>3111</v>
      </c>
    </row>
    <row r="21" spans="1:18" ht="20.100000000000001" customHeight="1">
      <c r="A21" s="27"/>
      <c r="B21" s="28"/>
      <c r="C21" s="29"/>
      <c r="D21" s="29"/>
      <c r="E21" s="29"/>
      <c r="F21" s="29"/>
      <c r="G21" s="29"/>
      <c r="H21" s="29"/>
      <c r="I21" s="35"/>
      <c r="J21" s="31"/>
      <c r="K21" s="28"/>
      <c r="L21" s="29"/>
      <c r="M21" s="29"/>
      <c r="N21" s="29"/>
      <c r="O21" s="32"/>
      <c r="P21" s="33"/>
    </row>
    <row r="22" spans="1:18" s="36" customFormat="1" ht="34.5" customHeight="1">
      <c r="A22" s="34" t="s">
        <v>25</v>
      </c>
      <c r="B22" s="28">
        <f t="shared" ref="B22:M22" si="4">SUM(B23:B26)</f>
        <v>0</v>
      </c>
      <c r="C22" s="29">
        <f t="shared" si="4"/>
        <v>0</v>
      </c>
      <c r="D22" s="29">
        <f t="shared" si="4"/>
        <v>0</v>
      </c>
      <c r="E22" s="29">
        <f t="shared" si="4"/>
        <v>0</v>
      </c>
      <c r="F22" s="29">
        <f t="shared" si="4"/>
        <v>8</v>
      </c>
      <c r="G22" s="29">
        <f t="shared" si="4"/>
        <v>6</v>
      </c>
      <c r="H22" s="29">
        <f t="shared" si="4"/>
        <v>0</v>
      </c>
      <c r="I22" s="35">
        <f t="shared" si="4"/>
        <v>0</v>
      </c>
      <c r="J22" s="31">
        <f t="shared" si="4"/>
        <v>14</v>
      </c>
      <c r="K22" s="28">
        <f t="shared" si="4"/>
        <v>0</v>
      </c>
      <c r="L22" s="29">
        <f t="shared" si="4"/>
        <v>2409</v>
      </c>
      <c r="M22" s="29">
        <f t="shared" si="4"/>
        <v>20650</v>
      </c>
      <c r="N22" s="29">
        <f t="shared" ref="N22:N27" si="5">ROUND(+M22/30,0)</f>
        <v>688</v>
      </c>
      <c r="O22" s="32">
        <f>SUM(O23:O26)</f>
        <v>3097</v>
      </c>
      <c r="P22" s="33">
        <f>SUM(P23:P26)</f>
        <v>3111</v>
      </c>
    </row>
    <row r="23" spans="1:18" s="36" customFormat="1" ht="30" customHeight="1">
      <c r="A23" s="37" t="s">
        <v>26</v>
      </c>
      <c r="B23" s="28"/>
      <c r="C23" s="29"/>
      <c r="D23" s="29"/>
      <c r="E23" s="29"/>
      <c r="F23" s="29">
        <v>6</v>
      </c>
      <c r="G23" s="29">
        <v>6</v>
      </c>
      <c r="H23" s="29"/>
      <c r="I23" s="35"/>
      <c r="J23" s="31">
        <f>SUM(B23:I23)</f>
        <v>12</v>
      </c>
      <c r="K23" s="28"/>
      <c r="L23" s="29">
        <v>2409</v>
      </c>
      <c r="M23" s="29">
        <v>20650</v>
      </c>
      <c r="N23" s="29">
        <f t="shared" si="5"/>
        <v>688</v>
      </c>
      <c r="O23" s="32">
        <f>+K23+L23+N23</f>
        <v>3097</v>
      </c>
      <c r="P23" s="33">
        <f>+J23+O23</f>
        <v>3109</v>
      </c>
    </row>
    <row r="24" spans="1:18" s="36" customFormat="1" ht="30" customHeight="1">
      <c r="A24" s="37" t="s">
        <v>27</v>
      </c>
      <c r="B24" s="28"/>
      <c r="C24" s="29"/>
      <c r="D24" s="29"/>
      <c r="E24" s="29"/>
      <c r="F24" s="29"/>
      <c r="G24" s="29"/>
      <c r="H24" s="29"/>
      <c r="I24" s="35"/>
      <c r="J24" s="31">
        <f>SUM(B24:I24)</f>
        <v>0</v>
      </c>
      <c r="K24" s="28"/>
      <c r="L24" s="29"/>
      <c r="M24" s="29"/>
      <c r="N24" s="29">
        <f t="shared" si="5"/>
        <v>0</v>
      </c>
      <c r="O24" s="32">
        <f>+K24+L24+N24</f>
        <v>0</v>
      </c>
      <c r="P24" s="33">
        <f>+J24+O24</f>
        <v>0</v>
      </c>
    </row>
    <row r="25" spans="1:18" s="36" customFormat="1" ht="30" customHeight="1">
      <c r="A25" s="37" t="s">
        <v>28</v>
      </c>
      <c r="B25" s="28"/>
      <c r="C25" s="29"/>
      <c r="D25" s="29"/>
      <c r="E25" s="29"/>
      <c r="F25" s="29">
        <v>2</v>
      </c>
      <c r="G25" s="29"/>
      <c r="H25" s="29"/>
      <c r="I25" s="35"/>
      <c r="J25" s="31">
        <f>SUM(B25:I25)</f>
        <v>2</v>
      </c>
      <c r="K25" s="28"/>
      <c r="L25" s="29"/>
      <c r="M25" s="29"/>
      <c r="N25" s="29">
        <f t="shared" si="5"/>
        <v>0</v>
      </c>
      <c r="O25" s="32">
        <f>+K25+L25+N25</f>
        <v>0</v>
      </c>
      <c r="P25" s="33">
        <f>+J25+O25</f>
        <v>2</v>
      </c>
    </row>
    <row r="26" spans="1:18" s="36" customFormat="1" ht="30" customHeight="1" thickBot="1">
      <c r="A26" s="37" t="s">
        <v>29</v>
      </c>
      <c r="B26" s="28"/>
      <c r="C26" s="29"/>
      <c r="D26" s="29"/>
      <c r="E26" s="29"/>
      <c r="F26" s="29"/>
      <c r="G26" s="29"/>
      <c r="H26" s="29"/>
      <c r="I26" s="38"/>
      <c r="J26" s="31">
        <f>SUM(B26:I26)</f>
        <v>0</v>
      </c>
      <c r="K26" s="28"/>
      <c r="L26" s="29"/>
      <c r="M26" s="29"/>
      <c r="N26" s="29">
        <f t="shared" si="5"/>
        <v>0</v>
      </c>
      <c r="O26" s="32">
        <f>+K26+L26+N26</f>
        <v>0</v>
      </c>
      <c r="P26" s="33">
        <f>+J26+O26</f>
        <v>0</v>
      </c>
    </row>
    <row r="27" spans="1:18" s="26" customFormat="1" ht="39.950000000000003" customHeight="1" thickBot="1">
      <c r="A27" s="18" t="s">
        <v>31</v>
      </c>
      <c r="B27" s="23">
        <f t="shared" ref="B27:M27" si="6">+B29</f>
        <v>8</v>
      </c>
      <c r="C27" s="20">
        <f t="shared" si="6"/>
        <v>0</v>
      </c>
      <c r="D27" s="20">
        <f t="shared" si="6"/>
        <v>965</v>
      </c>
      <c r="E27" s="20">
        <f t="shared" si="6"/>
        <v>0</v>
      </c>
      <c r="F27" s="20">
        <f t="shared" si="6"/>
        <v>3640</v>
      </c>
      <c r="G27" s="20">
        <f t="shared" si="6"/>
        <v>60</v>
      </c>
      <c r="H27" s="20">
        <f t="shared" si="6"/>
        <v>0</v>
      </c>
      <c r="I27" s="24">
        <f t="shared" si="6"/>
        <v>0</v>
      </c>
      <c r="J27" s="22">
        <f t="shared" si="6"/>
        <v>4673</v>
      </c>
      <c r="K27" s="23">
        <f t="shared" si="6"/>
        <v>0</v>
      </c>
      <c r="L27" s="20">
        <f t="shared" si="6"/>
        <v>0</v>
      </c>
      <c r="M27" s="20">
        <f t="shared" si="6"/>
        <v>0</v>
      </c>
      <c r="N27" s="20">
        <f t="shared" si="5"/>
        <v>0</v>
      </c>
      <c r="O27" s="24">
        <f>+O29</f>
        <v>0</v>
      </c>
      <c r="P27" s="25">
        <f>+P29</f>
        <v>4673</v>
      </c>
    </row>
    <row r="28" spans="1:18" ht="20.100000000000001" customHeight="1">
      <c r="A28" s="39"/>
      <c r="B28" s="28"/>
      <c r="C28" s="29"/>
      <c r="D28" s="29"/>
      <c r="E28" s="29"/>
      <c r="F28" s="29"/>
      <c r="G28" s="29"/>
      <c r="H28" s="29"/>
      <c r="I28" s="40"/>
      <c r="J28" s="31"/>
      <c r="K28" s="28"/>
      <c r="L28" s="29"/>
      <c r="M28" s="29"/>
      <c r="N28" s="29"/>
      <c r="O28" s="32"/>
      <c r="P28" s="33"/>
    </row>
    <row r="29" spans="1:18" s="36" customFormat="1" ht="34.5" customHeight="1">
      <c r="A29" s="34" t="s">
        <v>25</v>
      </c>
      <c r="B29" s="28">
        <f t="shared" ref="B29:M29" si="7">SUM(B30:B33)</f>
        <v>8</v>
      </c>
      <c r="C29" s="29">
        <f t="shared" si="7"/>
        <v>0</v>
      </c>
      <c r="D29" s="29">
        <f t="shared" si="7"/>
        <v>965</v>
      </c>
      <c r="E29" s="29">
        <f t="shared" si="7"/>
        <v>0</v>
      </c>
      <c r="F29" s="29">
        <f t="shared" si="7"/>
        <v>3640</v>
      </c>
      <c r="G29" s="29">
        <f t="shared" si="7"/>
        <v>60</v>
      </c>
      <c r="H29" s="29">
        <f t="shared" si="7"/>
        <v>0</v>
      </c>
      <c r="I29" s="40">
        <f t="shared" si="7"/>
        <v>0</v>
      </c>
      <c r="J29" s="31">
        <f t="shared" si="7"/>
        <v>4673</v>
      </c>
      <c r="K29" s="28">
        <f t="shared" si="7"/>
        <v>0</v>
      </c>
      <c r="L29" s="29">
        <f t="shared" si="7"/>
        <v>0</v>
      </c>
      <c r="M29" s="29">
        <f t="shared" si="7"/>
        <v>0</v>
      </c>
      <c r="N29" s="29">
        <f t="shared" ref="N29:N34" si="8">ROUND(+M29/30,0)</f>
        <v>0</v>
      </c>
      <c r="O29" s="32">
        <f>SUM(O30:O33)</f>
        <v>0</v>
      </c>
      <c r="P29" s="33">
        <f>SUM(P30:P33)</f>
        <v>4673</v>
      </c>
    </row>
    <row r="30" spans="1:18" s="36" customFormat="1" ht="30" customHeight="1">
      <c r="A30" s="37" t="s">
        <v>26</v>
      </c>
      <c r="B30" s="28">
        <v>8</v>
      </c>
      <c r="C30" s="29"/>
      <c r="D30" s="29">
        <v>668</v>
      </c>
      <c r="E30" s="29"/>
      <c r="F30" s="29">
        <v>3444</v>
      </c>
      <c r="G30" s="29">
        <v>60</v>
      </c>
      <c r="H30" s="29"/>
      <c r="I30" s="40"/>
      <c r="J30" s="31">
        <f>SUM(B30:I30)</f>
        <v>4180</v>
      </c>
      <c r="K30" s="28"/>
      <c r="L30" s="29"/>
      <c r="M30" s="29"/>
      <c r="N30" s="29">
        <f t="shared" si="8"/>
        <v>0</v>
      </c>
      <c r="O30" s="32">
        <f>+K30+L30+N30</f>
        <v>0</v>
      </c>
      <c r="P30" s="33">
        <f>+J30+O30</f>
        <v>4180</v>
      </c>
      <c r="R30" s="41"/>
    </row>
    <row r="31" spans="1:18" s="36" customFormat="1" ht="30" customHeight="1">
      <c r="A31" s="37" t="s">
        <v>27</v>
      </c>
      <c r="B31" s="28"/>
      <c r="C31" s="29"/>
      <c r="D31" s="29">
        <v>297</v>
      </c>
      <c r="E31" s="29"/>
      <c r="F31" s="29">
        <v>196</v>
      </c>
      <c r="G31" s="29"/>
      <c r="H31" s="29"/>
      <c r="I31" s="40"/>
      <c r="J31" s="31">
        <f>SUM(B31:I31)</f>
        <v>493</v>
      </c>
      <c r="K31" s="28"/>
      <c r="L31" s="29"/>
      <c r="M31" s="29"/>
      <c r="N31" s="29">
        <f t="shared" si="8"/>
        <v>0</v>
      </c>
      <c r="O31" s="32">
        <f>+K31+L31+N31</f>
        <v>0</v>
      </c>
      <c r="P31" s="33">
        <f>+J31+O31</f>
        <v>493</v>
      </c>
      <c r="R31" s="41"/>
    </row>
    <row r="32" spans="1:18" s="36" customFormat="1" ht="30" customHeight="1">
      <c r="A32" s="37" t="s">
        <v>28</v>
      </c>
      <c r="B32" s="28"/>
      <c r="C32" s="29"/>
      <c r="D32" s="29"/>
      <c r="E32" s="29"/>
      <c r="F32" s="29"/>
      <c r="G32" s="29"/>
      <c r="H32" s="29"/>
      <c r="I32" s="40"/>
      <c r="J32" s="31">
        <f>SUM(B32:I32)</f>
        <v>0</v>
      </c>
      <c r="K32" s="28"/>
      <c r="L32" s="29"/>
      <c r="M32" s="29"/>
      <c r="N32" s="29">
        <f t="shared" si="8"/>
        <v>0</v>
      </c>
      <c r="O32" s="32">
        <f>+K32+L32+N32</f>
        <v>0</v>
      </c>
      <c r="P32" s="33">
        <f>+J32+O32</f>
        <v>0</v>
      </c>
    </row>
    <row r="33" spans="1:16" s="36" customFormat="1" ht="30" customHeight="1" thickBot="1">
      <c r="A33" s="37" t="s">
        <v>29</v>
      </c>
      <c r="B33" s="28"/>
      <c r="C33" s="29"/>
      <c r="D33" s="29"/>
      <c r="E33" s="29"/>
      <c r="F33" s="29"/>
      <c r="G33" s="29"/>
      <c r="H33" s="29"/>
      <c r="I33" s="40"/>
      <c r="J33" s="31">
        <f>SUM(B33:I33)</f>
        <v>0</v>
      </c>
      <c r="K33" s="28"/>
      <c r="L33" s="29"/>
      <c r="M33" s="29"/>
      <c r="N33" s="29">
        <f t="shared" si="8"/>
        <v>0</v>
      </c>
      <c r="O33" s="32">
        <f>+K33+L33+N33</f>
        <v>0</v>
      </c>
      <c r="P33" s="33">
        <f>+J33+O33</f>
        <v>0</v>
      </c>
    </row>
    <row r="34" spans="1:16" s="26" customFormat="1" ht="50.1" customHeight="1" thickBot="1">
      <c r="A34" s="18" t="s">
        <v>13</v>
      </c>
      <c r="B34" s="23">
        <f t="shared" ref="B34:M34" si="9">+B13+B20+B27</f>
        <v>1349</v>
      </c>
      <c r="C34" s="20">
        <f t="shared" si="9"/>
        <v>5365</v>
      </c>
      <c r="D34" s="20">
        <f t="shared" si="9"/>
        <v>7778</v>
      </c>
      <c r="E34" s="20">
        <f t="shared" si="9"/>
        <v>296</v>
      </c>
      <c r="F34" s="20">
        <f t="shared" si="9"/>
        <v>12029</v>
      </c>
      <c r="G34" s="20">
        <f t="shared" si="9"/>
        <v>326</v>
      </c>
      <c r="H34" s="20">
        <f t="shared" si="9"/>
        <v>736</v>
      </c>
      <c r="I34" s="24">
        <f t="shared" si="9"/>
        <v>165</v>
      </c>
      <c r="J34" s="22">
        <f t="shared" si="9"/>
        <v>28044</v>
      </c>
      <c r="K34" s="23">
        <f t="shared" si="9"/>
        <v>10722</v>
      </c>
      <c r="L34" s="20">
        <f t="shared" si="9"/>
        <v>2409</v>
      </c>
      <c r="M34" s="20">
        <f t="shared" si="9"/>
        <v>106290</v>
      </c>
      <c r="N34" s="20">
        <f t="shared" si="8"/>
        <v>3543</v>
      </c>
      <c r="O34" s="24">
        <f>+K34+L34+N34</f>
        <v>16674</v>
      </c>
      <c r="P34" s="25">
        <f>+P13+P20+P27</f>
        <v>44718</v>
      </c>
    </row>
    <row r="35" spans="1:16" ht="20.100000000000001" customHeight="1"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</row>
    <row r="36" spans="1:16" ht="24.95" customHeight="1">
      <c r="A36" s="43" t="s">
        <v>32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</row>
    <row r="37" spans="1:16" ht="24.95" customHeight="1">
      <c r="A37" s="43" t="s">
        <v>33</v>
      </c>
      <c r="L37" s="44"/>
      <c r="P37" s="44"/>
    </row>
    <row r="38" spans="1:16" ht="24.95" customHeight="1">
      <c r="A38" s="43" t="s">
        <v>34</v>
      </c>
    </row>
    <row r="39" spans="1:16" ht="35.1" hidden="1" customHeight="1">
      <c r="A39" s="45" t="s">
        <v>36</v>
      </c>
    </row>
    <row r="40" spans="1:16">
      <c r="J40" s="46"/>
    </row>
  </sheetData>
  <mergeCells count="16">
    <mergeCell ref="K9:O9"/>
    <mergeCell ref="P9:P11"/>
    <mergeCell ref="K10:L10"/>
    <mergeCell ref="M10:M11"/>
    <mergeCell ref="N10:N11"/>
    <mergeCell ref="O10:O11"/>
    <mergeCell ref="F9:F11"/>
    <mergeCell ref="G9:G11"/>
    <mergeCell ref="H9:H11"/>
    <mergeCell ref="I9:I11"/>
    <mergeCell ref="J9:J11"/>
    <mergeCell ref="A9:A11"/>
    <mergeCell ref="B9:B11"/>
    <mergeCell ref="C9:C11"/>
    <mergeCell ref="D9:D11"/>
    <mergeCell ref="E9:E11"/>
  </mergeCells>
  <printOptions horizontalCentered="1"/>
  <pageMargins left="0.75" right="0.75" top="0.59055118110236227" bottom="1" header="0" footer="0"/>
  <pageSetup paperSize="9" scale="35" orientation="landscape" cellComments="asDisplayed" r:id="rId1"/>
  <headerFooter alignWithMargins="0"/>
  <ignoredErrors>
    <ignoredError sqref="N13:N3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DIC-17</vt:lpstr>
    </vt:vector>
  </TitlesOfParts>
  <Company>MECON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idomia</dc:creator>
  <cp:lastModifiedBy>Carolina</cp:lastModifiedBy>
  <cp:lastPrinted>2015-10-27T15:34:50Z</cp:lastPrinted>
  <dcterms:created xsi:type="dcterms:W3CDTF">2008-02-21T19:42:23Z</dcterms:created>
  <dcterms:modified xsi:type="dcterms:W3CDTF">2018-03-07T12:59:25Z</dcterms:modified>
</cp:coreProperties>
</file>