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Indicadores 2016" sheetId="1" r:id="rId1"/>
  </sheets>
  <definedNames>
    <definedName name="_xlnm.Print_Area" localSheetId="0">'Indicadores 2016'!$A$1:$D$100</definedName>
    <definedName name="_xlnm.Print_Titles" localSheetId="0">'Indicadores 2016'!$1:$1</definedName>
  </definedNames>
  <calcPr calcId="125725"/>
</workbook>
</file>

<file path=xl/calcChain.xml><?xml version="1.0" encoding="utf-8"?>
<calcChain xmlns="http://schemas.openxmlformats.org/spreadsheetml/2006/main">
  <c r="B62" i="1"/>
  <c r="B80"/>
  <c r="B63"/>
  <c r="B65"/>
  <c r="B12"/>
  <c r="B82"/>
  <c r="D42"/>
  <c r="B34"/>
  <c r="C42" s="1"/>
  <c r="B95"/>
  <c r="B98" s="1"/>
  <c r="B53"/>
  <c r="B41"/>
  <c r="B10"/>
  <c r="B18" s="1"/>
  <c r="B20" s="1"/>
  <c r="B42" l="1"/>
  <c r="B45" s="1"/>
  <c r="B36"/>
  <c r="B44"/>
  <c r="B52" s="1"/>
  <c r="B54" s="1"/>
  <c r="B56" s="1"/>
  <c r="B26"/>
  <c r="B88"/>
  <c r="B90" s="1"/>
  <c r="B47" l="1"/>
  <c r="B57"/>
  <c r="B72" s="1"/>
  <c r="B74" s="1"/>
  <c r="B28"/>
  <c r="B58" l="1"/>
</calcChain>
</file>

<file path=xl/sharedStrings.xml><?xml version="1.0" encoding="utf-8"?>
<sst xmlns="http://schemas.openxmlformats.org/spreadsheetml/2006/main" count="57" uniqueCount="38">
  <si>
    <t>1- Gasto Primario de la APNFNISS por habitante</t>
  </si>
  <si>
    <t>Gasto Corriente</t>
  </si>
  <si>
    <t>Gasto de Capital</t>
  </si>
  <si>
    <t>Intereses de la Deuda</t>
  </si>
  <si>
    <t xml:space="preserve">  </t>
  </si>
  <si>
    <t xml:space="preserve">Gasto Primario </t>
  </si>
  <si>
    <t>Indicador</t>
  </si>
  <si>
    <t>Gasto en Personal</t>
  </si>
  <si>
    <t>Gasto Primario</t>
  </si>
  <si>
    <t>Gasto Inversion Real Directa</t>
  </si>
  <si>
    <t>4- Ingresos Corrientes Provinciales percibidos de la APNF respecto de los Gastos Corrientes en la APNF</t>
  </si>
  <si>
    <t>Ing. Trib. Provinciales Percibidos</t>
  </si>
  <si>
    <t>Gastos Corrientes</t>
  </si>
  <si>
    <t>5- Resultado Financiero de la APNF respecto de los gastos Totales</t>
  </si>
  <si>
    <t>Corrientes</t>
  </si>
  <si>
    <t>De Capital</t>
  </si>
  <si>
    <t>Ing. Totales</t>
  </si>
  <si>
    <t>Gastos Totales</t>
  </si>
  <si>
    <t>Resultado Financiero</t>
  </si>
  <si>
    <t>Resultado Primario</t>
  </si>
  <si>
    <t>7- Servicios de la deuda respecto de los Ing Corrientes Netos de Cop Municipal</t>
  </si>
  <si>
    <t>Servicios de la Deuda</t>
  </si>
  <si>
    <t>Recursos Corrientes Netos de Copa Munici</t>
  </si>
  <si>
    <t>8- Gastos en la Finalidad "Gubernamental" (Neta de Transferencias a Municipios) respecto al Gasto Primario</t>
  </si>
  <si>
    <t>Administracion Gubernamental</t>
  </si>
  <si>
    <t>Transferencias a Municipios</t>
  </si>
  <si>
    <t>9- Nº de Cargos Ocupados por cada 1000 Habitantes</t>
  </si>
  <si>
    <t>Nº de Cargos</t>
  </si>
  <si>
    <t>Nº de Habitantes</t>
  </si>
  <si>
    <t>10- Stock de la Deuda respecto de los Ing Totales</t>
  </si>
  <si>
    <t>Stock de la Deuda</t>
  </si>
  <si>
    <t>Ingresos Totales</t>
  </si>
  <si>
    <t>11- Stock de la deuda por Habitante</t>
  </si>
  <si>
    <t>2-Participacion del Gasto en Personal de la APNF   respecto del Gasto Primario</t>
  </si>
  <si>
    <t>3-Participacion del Gasto en Inversion Real Directa                   de la APNFNISS respecto del Gasto Primario</t>
  </si>
  <si>
    <t>6- Resultado Primario de la APNF respecto de los      Gastos Primarios</t>
  </si>
  <si>
    <t>Fuente: datos de ejecución y población estimada al 31/12/2015.</t>
  </si>
  <si>
    <t>INDICADORES FISCALES  2016</t>
  </si>
</sst>
</file>

<file path=xl/styles.xml><?xml version="1.0" encoding="utf-8"?>
<styleSheet xmlns="http://schemas.openxmlformats.org/spreadsheetml/2006/main">
  <numFmts count="1">
    <numFmt numFmtId="44" formatCode="_ &quot;$&quot;\ * #,##0.00_ ;_ &quot;$&quot;\ * \-#,##0.00_ ;_ &quot;$&quot;\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7">
    <xf numFmtId="0" fontId="0" fillId="0" borderId="0" xfId="0"/>
    <xf numFmtId="3" fontId="4" fillId="0" borderId="0" xfId="2" applyNumberFormat="1" applyFont="1" applyAlignment="1"/>
    <xf numFmtId="0" fontId="3" fillId="0" borderId="0" xfId="2"/>
    <xf numFmtId="0" fontId="0" fillId="0" borderId="0" xfId="0" applyFill="1"/>
    <xf numFmtId="0" fontId="0" fillId="0" borderId="7" xfId="0" applyBorder="1"/>
    <xf numFmtId="3" fontId="3" fillId="0" borderId="7" xfId="2" applyNumberFormat="1" applyBorder="1"/>
    <xf numFmtId="3" fontId="5" fillId="0" borderId="7" xfId="2" applyNumberFormat="1" applyFont="1" applyBorder="1"/>
    <xf numFmtId="3" fontId="6" fillId="0" borderId="7" xfId="2" applyNumberFormat="1" applyFont="1" applyBorder="1"/>
    <xf numFmtId="3" fontId="3" fillId="0" borderId="10" xfId="2" applyNumberFormat="1" applyBorder="1"/>
    <xf numFmtId="3" fontId="3" fillId="0" borderId="11" xfId="2" applyNumberFormat="1" applyBorder="1"/>
    <xf numFmtId="0" fontId="0" fillId="0" borderId="11" xfId="0" applyBorder="1"/>
    <xf numFmtId="3" fontId="6" fillId="0" borderId="11" xfId="2" applyNumberFormat="1" applyFont="1" applyBorder="1"/>
    <xf numFmtId="0" fontId="2" fillId="0" borderId="1" xfId="0" applyFont="1" applyBorder="1"/>
    <xf numFmtId="44" fontId="6" fillId="0" borderId="4" xfId="3" applyFont="1" applyBorder="1"/>
    <xf numFmtId="3" fontId="6" fillId="0" borderId="1" xfId="2" applyNumberFormat="1" applyFont="1" applyBorder="1"/>
    <xf numFmtId="10" fontId="6" fillId="0" borderId="4" xfId="4" applyNumberFormat="1" applyFont="1" applyBorder="1"/>
    <xf numFmtId="3" fontId="3" fillId="0" borderId="4" xfId="2" applyNumberFormat="1" applyBorder="1" applyAlignment="1">
      <alignment horizontal="center"/>
    </xf>
    <xf numFmtId="3" fontId="3" fillId="0" borderId="12" xfId="2" applyNumberFormat="1" applyBorder="1"/>
    <xf numFmtId="3" fontId="3" fillId="0" borderId="2" xfId="2" applyNumberFormat="1" applyBorder="1" applyAlignment="1">
      <alignment horizontal="center"/>
    </xf>
    <xf numFmtId="3" fontId="3" fillId="0" borderId="0" xfId="2" applyNumberFormat="1" applyBorder="1"/>
    <xf numFmtId="3" fontId="3" fillId="0" borderId="13" xfId="2" applyNumberFormat="1" applyBorder="1"/>
    <xf numFmtId="0" fontId="3" fillId="0" borderId="5" xfId="2" applyBorder="1"/>
    <xf numFmtId="0" fontId="3" fillId="0" borderId="10" xfId="2" applyBorder="1"/>
    <xf numFmtId="3" fontId="6" fillId="0" borderId="0" xfId="2" applyNumberFormat="1" applyFont="1" applyBorder="1"/>
    <xf numFmtId="10" fontId="6" fillId="0" borderId="0" xfId="4" applyNumberFormat="1" applyFont="1" applyBorder="1"/>
    <xf numFmtId="3" fontId="3" fillId="0" borderId="10" xfId="2" applyNumberFormat="1" applyFill="1" applyBorder="1"/>
    <xf numFmtId="3" fontId="6" fillId="0" borderId="4" xfId="2" applyNumberFormat="1" applyFont="1" applyBorder="1"/>
    <xf numFmtId="0" fontId="6" fillId="0" borderId="1" xfId="2" applyFont="1" applyBorder="1"/>
    <xf numFmtId="3" fontId="4" fillId="0" borderId="0" xfId="2" applyNumberFormat="1" applyFont="1" applyBorder="1" applyAlignment="1"/>
    <xf numFmtId="0" fontId="7" fillId="0" borderId="0" xfId="0" applyFont="1"/>
    <xf numFmtId="1" fontId="6" fillId="0" borderId="4" xfId="1" applyNumberFormat="1" applyFont="1" applyBorder="1"/>
    <xf numFmtId="3" fontId="5" fillId="0" borderId="11" xfId="2" applyNumberFormat="1" applyFont="1" applyBorder="1"/>
    <xf numFmtId="3" fontId="6" fillId="0" borderId="5" xfId="2" applyNumberFormat="1" applyFont="1" applyBorder="1" applyAlignment="1">
      <alignment horizontal="center" vertical="center" wrapText="1"/>
    </xf>
    <xf numFmtId="3" fontId="6" fillId="0" borderId="6" xfId="2" applyNumberFormat="1" applyFont="1" applyBorder="1" applyAlignment="1">
      <alignment horizontal="center" vertical="center" wrapText="1"/>
    </xf>
    <xf numFmtId="3" fontId="6" fillId="0" borderId="8" xfId="2" applyNumberFormat="1" applyFont="1" applyBorder="1" applyAlignment="1">
      <alignment horizontal="center" vertical="center" wrapText="1"/>
    </xf>
    <xf numFmtId="3" fontId="6" fillId="0" borderId="9" xfId="2" applyNumberFormat="1" applyFont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center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9" xfId="2" applyNumberFormat="1" applyFont="1" applyFill="1" applyBorder="1" applyAlignment="1">
      <alignment horizontal="center" vertical="center" wrapText="1"/>
    </xf>
    <xf numFmtId="3" fontId="6" fillId="0" borderId="5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9" xfId="2" applyNumberFormat="1" applyFont="1" applyBorder="1" applyAlignment="1">
      <alignment horizontal="center" vertical="center"/>
    </xf>
    <xf numFmtId="3" fontId="6" fillId="0" borderId="5" xfId="2" applyNumberFormat="1" applyFont="1" applyBorder="1" applyAlignment="1">
      <alignment horizontal="center" wrapText="1"/>
    </xf>
    <xf numFmtId="3" fontId="6" fillId="0" borderId="6" xfId="2" applyNumberFormat="1" applyFont="1" applyBorder="1" applyAlignment="1">
      <alignment horizontal="center" wrapText="1"/>
    </xf>
    <xf numFmtId="3" fontId="6" fillId="0" borderId="8" xfId="2" applyNumberFormat="1" applyFont="1" applyBorder="1" applyAlignment="1">
      <alignment horizontal="center" wrapText="1"/>
    </xf>
    <xf numFmtId="3" fontId="6" fillId="0" borderId="9" xfId="2" applyNumberFormat="1" applyFont="1" applyBorder="1" applyAlignment="1">
      <alignment horizontal="center" wrapText="1"/>
    </xf>
    <xf numFmtId="3" fontId="6" fillId="0" borderId="1" xfId="2" applyNumberFormat="1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3" fontId="6" fillId="0" borderId="3" xfId="2" applyNumberFormat="1" applyFont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center" vertical="center"/>
    </xf>
    <xf numFmtId="3" fontId="4" fillId="0" borderId="3" xfId="2" applyNumberFormat="1" applyFont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3" xfId="2" applyNumberFormat="1" applyFont="1" applyFill="1" applyBorder="1" applyAlignment="1">
      <alignment horizontal="center" vertical="center" wrapText="1"/>
    </xf>
    <xf numFmtId="3" fontId="3" fillId="0" borderId="11" xfId="2" applyNumberFormat="1" applyFill="1" applyBorder="1"/>
  </cellXfs>
  <cellStyles count="5">
    <cellStyle name="Moneda 2" xfId="3"/>
    <cellStyle name="Normal" xfId="0" builtinId="0"/>
    <cellStyle name="Normal 2" xfId="2"/>
    <cellStyle name="Porcentaje 2" xfId="4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topLeftCell="A31" zoomScaleNormal="100" workbookViewId="0">
      <selection activeCell="A34" sqref="A34"/>
    </sheetView>
  </sheetViews>
  <sheetFormatPr baseColWidth="10" defaultRowHeight="15"/>
  <cols>
    <col min="1" max="1" width="39.140625" customWidth="1"/>
    <col min="2" max="2" width="14.85546875" customWidth="1"/>
    <col min="3" max="3" width="14.28515625" customWidth="1"/>
    <col min="4" max="4" width="15.7109375" customWidth="1"/>
  </cols>
  <sheetData>
    <row r="1" spans="1:6" ht="18.75" thickBot="1">
      <c r="A1" s="51" t="s">
        <v>37</v>
      </c>
      <c r="B1" s="52"/>
      <c r="C1" s="52"/>
      <c r="D1" s="53"/>
      <c r="E1" s="28"/>
      <c r="F1" s="1"/>
    </row>
    <row r="2" spans="1:6" ht="15.75" thickBot="1"/>
    <row r="3" spans="1:6">
      <c r="A3" s="40" t="s">
        <v>0</v>
      </c>
      <c r="B3" s="41"/>
      <c r="C3" s="2"/>
      <c r="D3" s="2"/>
      <c r="E3" s="2"/>
      <c r="F3" s="2"/>
    </row>
    <row r="4" spans="1:6" ht="15.75" thickBot="1">
      <c r="A4" s="42"/>
      <c r="B4" s="43"/>
    </row>
    <row r="5" spans="1:6">
      <c r="A5" s="5" t="s">
        <v>1</v>
      </c>
      <c r="B5" s="8">
        <v>19185214798</v>
      </c>
      <c r="C5" s="2"/>
      <c r="D5" s="2"/>
      <c r="E5" s="2"/>
      <c r="F5" s="2"/>
    </row>
    <row r="6" spans="1:6">
      <c r="A6" s="5" t="s">
        <v>2</v>
      </c>
      <c r="B6" s="9">
        <v>7119574919</v>
      </c>
      <c r="C6" s="2"/>
      <c r="D6" s="2"/>
      <c r="E6" s="2"/>
      <c r="F6" s="2"/>
    </row>
    <row r="7" spans="1:6" ht="9.75" customHeight="1">
      <c r="A7" s="4"/>
      <c r="B7" s="10"/>
    </row>
    <row r="8" spans="1:6">
      <c r="A8" s="5" t="s">
        <v>3</v>
      </c>
      <c r="B8" s="9">
        <v>92693622</v>
      </c>
      <c r="C8" s="2"/>
      <c r="D8" s="2"/>
      <c r="E8" s="2"/>
      <c r="F8" s="2"/>
    </row>
    <row r="9" spans="1:6" ht="9.75" customHeight="1">
      <c r="A9" s="4"/>
      <c r="B9" s="10"/>
      <c r="F9" t="s">
        <v>4</v>
      </c>
    </row>
    <row r="10" spans="1:6">
      <c r="A10" s="6" t="s">
        <v>5</v>
      </c>
      <c r="B10" s="11">
        <f>+B5+B6-B8</f>
        <v>26212096095</v>
      </c>
      <c r="C10" s="2"/>
      <c r="D10" s="2"/>
      <c r="E10" s="2"/>
      <c r="F10" s="2"/>
    </row>
    <row r="11" spans="1:6" ht="15.75" thickBot="1">
      <c r="A11" s="7"/>
      <c r="B11" s="11"/>
      <c r="C11" s="2"/>
      <c r="D11" s="2"/>
      <c r="E11" s="2"/>
      <c r="F11" s="2"/>
    </row>
    <row r="12" spans="1:6" ht="15.75" thickBot="1">
      <c r="A12" s="12" t="s">
        <v>6</v>
      </c>
      <c r="B12" s="13">
        <f>+B10/747488</f>
        <v>35066.912238055993</v>
      </c>
      <c r="C12" s="2"/>
      <c r="D12" s="2"/>
      <c r="E12" s="2"/>
      <c r="F12" s="2"/>
    </row>
    <row r="14" spans="1:6" ht="15.75" thickBot="1"/>
    <row r="15" spans="1:6">
      <c r="A15" s="44" t="s">
        <v>33</v>
      </c>
      <c r="B15" s="45"/>
      <c r="C15" s="2"/>
      <c r="D15" s="2"/>
      <c r="E15" s="2"/>
      <c r="F15" s="2"/>
    </row>
    <row r="16" spans="1:6" ht="15.75" thickBot="1">
      <c r="A16" s="46"/>
      <c r="B16" s="47"/>
    </row>
    <row r="17" spans="1:4">
      <c r="A17" s="5" t="s">
        <v>7</v>
      </c>
      <c r="B17" s="8">
        <v>11525121278</v>
      </c>
    </row>
    <row r="18" spans="1:4">
      <c r="A18" s="5" t="s">
        <v>8</v>
      </c>
      <c r="B18" s="9">
        <f>+B10</f>
        <v>26212096095</v>
      </c>
    </row>
    <row r="19" spans="1:4" ht="15.75" thickBot="1">
      <c r="A19" s="4"/>
      <c r="B19" s="10"/>
    </row>
    <row r="20" spans="1:4" ht="15.75" thickBot="1">
      <c r="A20" s="14" t="s">
        <v>6</v>
      </c>
      <c r="B20" s="15">
        <f>+B17/B18</f>
        <v>0.43968712903499679</v>
      </c>
    </row>
    <row r="22" spans="1:4" ht="15.75" thickBot="1"/>
    <row r="23" spans="1:4">
      <c r="A23" s="32" t="s">
        <v>34</v>
      </c>
      <c r="B23" s="33"/>
    </row>
    <row r="24" spans="1:4" ht="15.75" thickBot="1">
      <c r="A24" s="34"/>
      <c r="B24" s="35"/>
    </row>
    <row r="25" spans="1:4">
      <c r="A25" s="5" t="s">
        <v>9</v>
      </c>
      <c r="B25" s="8">
        <v>5277831098</v>
      </c>
    </row>
    <row r="26" spans="1:4">
      <c r="A26" s="5" t="s">
        <v>8</v>
      </c>
      <c r="B26" s="9">
        <f>+B10</f>
        <v>26212096095</v>
      </c>
    </row>
    <row r="27" spans="1:4" ht="15.75" thickBot="1">
      <c r="A27" s="4"/>
      <c r="B27" s="10"/>
    </row>
    <row r="28" spans="1:4" ht="15.75" thickBot="1">
      <c r="A28" s="14" t="s">
        <v>6</v>
      </c>
      <c r="B28" s="15">
        <f>+B25/B26</f>
        <v>0.20135097471303545</v>
      </c>
    </row>
    <row r="30" spans="1:4" ht="15.75" thickBot="1"/>
    <row r="31" spans="1:4">
      <c r="A31" s="32" t="s">
        <v>10</v>
      </c>
      <c r="B31" s="33"/>
      <c r="C31" s="2"/>
      <c r="D31" s="2"/>
    </row>
    <row r="32" spans="1:4" ht="15.75" thickBot="1">
      <c r="A32" s="34"/>
      <c r="B32" s="35"/>
    </row>
    <row r="33" spans="1:4">
      <c r="A33" s="5" t="s">
        <v>11</v>
      </c>
      <c r="B33" s="8">
        <v>3326865238</v>
      </c>
      <c r="C33" s="2"/>
      <c r="D33" s="2"/>
    </row>
    <row r="34" spans="1:4">
      <c r="A34" s="5" t="s">
        <v>12</v>
      </c>
      <c r="B34" s="9">
        <f>+B5</f>
        <v>19185214798</v>
      </c>
      <c r="C34" s="2"/>
      <c r="D34" s="2"/>
    </row>
    <row r="35" spans="1:4" ht="15.75" thickBot="1">
      <c r="A35" s="4"/>
      <c r="B35" s="10"/>
    </row>
    <row r="36" spans="1:4" ht="15.75" thickBot="1">
      <c r="A36" s="14" t="s">
        <v>6</v>
      </c>
      <c r="B36" s="15">
        <f>+B33/B34</f>
        <v>0.17340776598168792</v>
      </c>
      <c r="C36" s="2"/>
      <c r="D36" s="2"/>
    </row>
    <row r="38" spans="1:4" ht="15.75" thickBot="1"/>
    <row r="39" spans="1:4" ht="21.75" customHeight="1" thickBot="1">
      <c r="A39" s="48" t="s">
        <v>13</v>
      </c>
      <c r="B39" s="49"/>
      <c r="C39" s="49"/>
      <c r="D39" s="50"/>
    </row>
    <row r="40" spans="1:4" ht="15.75" thickBot="1">
      <c r="A40" s="21"/>
      <c r="B40" s="22"/>
      <c r="C40" s="18" t="s">
        <v>14</v>
      </c>
      <c r="D40" s="16" t="s">
        <v>15</v>
      </c>
    </row>
    <row r="41" spans="1:4">
      <c r="A41" s="5" t="s">
        <v>16</v>
      </c>
      <c r="B41" s="9">
        <f>+C41+D41</f>
        <v>29791632104</v>
      </c>
      <c r="C41" s="19">
        <v>27030402056</v>
      </c>
      <c r="D41" s="9">
        <v>2761230048</v>
      </c>
    </row>
    <row r="42" spans="1:4" ht="15.75" thickBot="1">
      <c r="A42" s="5" t="s">
        <v>17</v>
      </c>
      <c r="B42" s="9">
        <f>+C42+D42</f>
        <v>26304789717</v>
      </c>
      <c r="C42" s="20">
        <f>+B34</f>
        <v>19185214798</v>
      </c>
      <c r="D42" s="17">
        <f>+B6</f>
        <v>7119574919</v>
      </c>
    </row>
    <row r="43" spans="1:4" ht="9" customHeight="1">
      <c r="A43" s="4"/>
      <c r="B43" s="10"/>
    </row>
    <row r="44" spans="1:4">
      <c r="A44" s="5" t="s">
        <v>18</v>
      </c>
      <c r="B44" s="11">
        <f>+B41-B42</f>
        <v>3486842387</v>
      </c>
      <c r="C44" s="2"/>
      <c r="D44" s="2"/>
    </row>
    <row r="45" spans="1:4">
      <c r="A45" s="5" t="s">
        <v>17</v>
      </c>
      <c r="B45" s="9">
        <f>+B42</f>
        <v>26304789717</v>
      </c>
      <c r="C45" s="2"/>
      <c r="D45" s="2"/>
    </row>
    <row r="46" spans="1:4" ht="15.75" thickBot="1">
      <c r="A46" s="4"/>
      <c r="B46" s="10"/>
    </row>
    <row r="47" spans="1:4" ht="15.75" thickBot="1">
      <c r="A47" s="14" t="s">
        <v>6</v>
      </c>
      <c r="B47" s="15">
        <f>+B44/B45</f>
        <v>0.1325554176449682</v>
      </c>
    </row>
    <row r="49" spans="1:4" ht="15.75" thickBot="1"/>
    <row r="50" spans="1:4">
      <c r="A50" s="32" t="s">
        <v>35</v>
      </c>
      <c r="B50" s="33"/>
    </row>
    <row r="51" spans="1:4" ht="15.75" thickBot="1">
      <c r="A51" s="34"/>
      <c r="B51" s="35"/>
    </row>
    <row r="52" spans="1:4">
      <c r="A52" s="5" t="s">
        <v>18</v>
      </c>
      <c r="B52" s="8">
        <f>+B44</f>
        <v>3486842387</v>
      </c>
    </row>
    <row r="53" spans="1:4">
      <c r="A53" s="5" t="s">
        <v>3</v>
      </c>
      <c r="B53" s="9">
        <f>+B8</f>
        <v>92693622</v>
      </c>
    </row>
    <row r="54" spans="1:4">
      <c r="A54" s="5" t="s">
        <v>19</v>
      </c>
      <c r="B54" s="11">
        <f>+B52-B53</f>
        <v>3394148765</v>
      </c>
    </row>
    <row r="55" spans="1:4" ht="9" customHeight="1">
      <c r="A55" s="4"/>
      <c r="B55" s="10"/>
    </row>
    <row r="56" spans="1:4">
      <c r="A56" s="5" t="s">
        <v>19</v>
      </c>
      <c r="B56" s="9">
        <f>+B54</f>
        <v>3394148765</v>
      </c>
    </row>
    <row r="57" spans="1:4" ht="15.75" thickBot="1">
      <c r="A57" s="5" t="s">
        <v>8</v>
      </c>
      <c r="B57" s="9">
        <f>+B26</f>
        <v>26212096095</v>
      </c>
    </row>
    <row r="58" spans="1:4" ht="15.75" thickBot="1">
      <c r="A58" s="14" t="s">
        <v>6</v>
      </c>
      <c r="B58" s="15">
        <f>+B56/B57</f>
        <v>0.12948788043118151</v>
      </c>
    </row>
    <row r="60" spans="1:4" ht="15.75" thickBot="1"/>
    <row r="61" spans="1:4" ht="31.5" customHeight="1" thickBot="1">
      <c r="A61" s="54" t="s">
        <v>20</v>
      </c>
      <c r="B61" s="55"/>
      <c r="C61" s="3"/>
    </row>
    <row r="62" spans="1:4">
      <c r="A62" s="5" t="s">
        <v>21</v>
      </c>
      <c r="B62" s="56">
        <f>640501198+92693622</f>
        <v>733194820</v>
      </c>
      <c r="C62" s="3"/>
      <c r="D62" s="3"/>
    </row>
    <row r="63" spans="1:4">
      <c r="A63" s="5" t="s">
        <v>22</v>
      </c>
      <c r="B63" s="9">
        <f>+C41-1851900205</f>
        <v>25178501851</v>
      </c>
    </row>
    <row r="64" spans="1:4" ht="15.75" thickBot="1">
      <c r="A64" s="4"/>
      <c r="B64" s="10"/>
    </row>
    <row r="65" spans="1:3" ht="15.75" thickBot="1">
      <c r="A65" s="14" t="s">
        <v>6</v>
      </c>
      <c r="B65" s="15">
        <f>+B62/B63</f>
        <v>2.9119874738332777E-2</v>
      </c>
    </row>
    <row r="66" spans="1:3">
      <c r="A66" s="23"/>
      <c r="B66" s="24"/>
    </row>
    <row r="67" spans="1:3" ht="15.75" thickBot="1"/>
    <row r="68" spans="1:3">
      <c r="A68" s="32" t="s">
        <v>23</v>
      </c>
      <c r="B68" s="33"/>
    </row>
    <row r="69" spans="1:3" ht="15.75" thickBot="1">
      <c r="A69" s="34"/>
      <c r="B69" s="35"/>
    </row>
    <row r="70" spans="1:3">
      <c r="A70" s="5" t="s">
        <v>24</v>
      </c>
      <c r="B70" s="9">
        <v>6450620000</v>
      </c>
    </row>
    <row r="71" spans="1:3">
      <c r="A71" s="5" t="s">
        <v>25</v>
      </c>
      <c r="B71" s="9">
        <v>1851900205</v>
      </c>
    </row>
    <row r="72" spans="1:3">
      <c r="A72" s="5" t="s">
        <v>8</v>
      </c>
      <c r="B72" s="9">
        <f>+B57</f>
        <v>26212096095</v>
      </c>
    </row>
    <row r="73" spans="1:3" ht="15.75" thickBot="1">
      <c r="A73" s="4"/>
      <c r="B73" s="10"/>
    </row>
    <row r="74" spans="1:3" ht="15.75" thickBot="1">
      <c r="A74" s="14" t="s">
        <v>6</v>
      </c>
      <c r="B74" s="15">
        <f>+(B70-B71)/B72</f>
        <v>0.17544265740263379</v>
      </c>
    </row>
    <row r="75" spans="1:3">
      <c r="A75" s="23"/>
      <c r="B75" s="24"/>
    </row>
    <row r="76" spans="1:3" ht="15.75" thickBot="1"/>
    <row r="77" spans="1:3">
      <c r="A77" s="36" t="s">
        <v>26</v>
      </c>
      <c r="B77" s="37"/>
    </row>
    <row r="78" spans="1:3" ht="15.75" thickBot="1">
      <c r="A78" s="38"/>
      <c r="B78" s="39"/>
    </row>
    <row r="79" spans="1:3">
      <c r="A79" s="5" t="s">
        <v>27</v>
      </c>
      <c r="B79" s="25">
        <v>42310</v>
      </c>
      <c r="C79" s="3"/>
    </row>
    <row r="80" spans="1:3">
      <c r="A80" s="5" t="s">
        <v>28</v>
      </c>
      <c r="B80" s="31">
        <f>747488/1000</f>
        <v>747.48800000000006</v>
      </c>
    </row>
    <row r="81" spans="1:2" ht="15.75" thickBot="1">
      <c r="A81" s="4"/>
      <c r="B81" s="10"/>
    </row>
    <row r="82" spans="1:2" ht="15.75" thickBot="1">
      <c r="A82" s="14" t="s">
        <v>6</v>
      </c>
      <c r="B82" s="30">
        <f>+B79/B80</f>
        <v>56.60291536452759</v>
      </c>
    </row>
    <row r="83" spans="1:2">
      <c r="A83" s="23"/>
      <c r="B83" s="23"/>
    </row>
    <row r="84" spans="1:2" ht="15.75" thickBot="1"/>
    <row r="85" spans="1:2">
      <c r="A85" s="32" t="s">
        <v>29</v>
      </c>
      <c r="B85" s="33"/>
    </row>
    <row r="86" spans="1:2" ht="15.75" thickBot="1">
      <c r="A86" s="34"/>
      <c r="B86" s="35"/>
    </row>
    <row r="87" spans="1:2">
      <c r="A87" s="5" t="s">
        <v>30</v>
      </c>
      <c r="B87" s="8">
        <v>4860887000</v>
      </c>
    </row>
    <row r="88" spans="1:2">
      <c r="A88" s="6" t="s">
        <v>31</v>
      </c>
      <c r="B88" s="9">
        <f>+B41</f>
        <v>29791632104</v>
      </c>
    </row>
    <row r="89" spans="1:2" ht="15.75" thickBot="1">
      <c r="A89" s="4"/>
      <c r="B89" s="10"/>
    </row>
    <row r="90" spans="1:2" ht="15.75" thickBot="1">
      <c r="A90" s="14" t="s">
        <v>6</v>
      </c>
      <c r="B90" s="15">
        <f>+B87/B88</f>
        <v>0.16316282985205596</v>
      </c>
    </row>
    <row r="91" spans="1:2">
      <c r="A91" s="23"/>
      <c r="B91" s="24"/>
    </row>
    <row r="92" spans="1:2" ht="15.75" thickBot="1"/>
    <row r="93" spans="1:2">
      <c r="A93" s="32" t="s">
        <v>32</v>
      </c>
      <c r="B93" s="33"/>
    </row>
    <row r="94" spans="1:2" ht="15.75" thickBot="1">
      <c r="A94" s="34"/>
      <c r="B94" s="35"/>
    </row>
    <row r="95" spans="1:2">
      <c r="A95" s="5" t="s">
        <v>30</v>
      </c>
      <c r="B95" s="8">
        <f>+B87</f>
        <v>4860887000</v>
      </c>
    </row>
    <row r="96" spans="1:2">
      <c r="A96" s="5" t="s">
        <v>28</v>
      </c>
      <c r="B96" s="9">
        <v>747488</v>
      </c>
    </row>
    <row r="97" spans="1:2" ht="15.75" thickBot="1">
      <c r="A97" s="4"/>
      <c r="B97" s="10"/>
    </row>
    <row r="98" spans="1:2" ht="15.75" thickBot="1">
      <c r="A98" s="27" t="s">
        <v>6</v>
      </c>
      <c r="B98" s="26">
        <f>+B95/B96</f>
        <v>6502.9632582730428</v>
      </c>
    </row>
    <row r="99" spans="1:2" ht="12.75" customHeight="1"/>
    <row r="100" spans="1:2">
      <c r="A100" s="29" t="s">
        <v>36</v>
      </c>
    </row>
  </sheetData>
  <mergeCells count="12">
    <mergeCell ref="A1:D1"/>
    <mergeCell ref="A93:B94"/>
    <mergeCell ref="A3:B4"/>
    <mergeCell ref="A15:B16"/>
    <mergeCell ref="A23:B24"/>
    <mergeCell ref="A31:B32"/>
    <mergeCell ref="A39:D39"/>
    <mergeCell ref="A50:B51"/>
    <mergeCell ref="A61:B61"/>
    <mergeCell ref="A68:B69"/>
    <mergeCell ref="A77:B78"/>
    <mergeCell ref="A85:B86"/>
  </mergeCells>
  <pageMargins left="0.88" right="0.31496062992125984" top="0.41" bottom="0.35433070866141736" header="0.31496062992125984" footer="0.31496062992125984"/>
  <pageSetup scale="93" orientation="portrait" r:id="rId1"/>
  <rowBreaks count="1" manualBreakCount="1">
    <brk id="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Indicadores 2016</vt:lpstr>
      <vt:lpstr>'Indicadores 2016'!Área_de_impresión</vt:lpstr>
      <vt:lpstr>'Indicadores 2016'!Títulos_a_imprimir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2018-10-30T18:37:38Z</cp:lastPrinted>
  <dcterms:created xsi:type="dcterms:W3CDTF">2018-10-30T17:06:00Z</dcterms:created>
  <dcterms:modified xsi:type="dcterms:W3CDTF">2018-10-31T12:04:32Z</dcterms:modified>
</cp:coreProperties>
</file>