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2-19 Rectificativa" sheetId="1" r:id="rId1"/>
  </sheets>
  <calcPr calcId="125725"/>
</workbook>
</file>

<file path=xl/calcChain.xml><?xml version="1.0" encoding="utf-8"?>
<calcChain xmlns="http://schemas.openxmlformats.org/spreadsheetml/2006/main">
  <c r="C51" i="1"/>
  <c r="I36"/>
  <c r="H36"/>
  <c r="G36"/>
  <c r="F36"/>
  <c r="E36"/>
  <c r="D36"/>
  <c r="I33"/>
  <c r="H33"/>
  <c r="G33"/>
  <c r="F33"/>
  <c r="E33"/>
  <c r="I20"/>
  <c r="H20"/>
  <c r="G20"/>
  <c r="F20"/>
  <c r="E20"/>
  <c r="D20"/>
  <c r="I13"/>
  <c r="H13"/>
  <c r="G13"/>
  <c r="F13"/>
  <c r="E13"/>
  <c r="D13"/>
  <c r="I10"/>
  <c r="H10"/>
  <c r="H9" s="1"/>
  <c r="H47" s="1"/>
  <c r="I48" s="1"/>
  <c r="G10"/>
  <c r="G9" s="1"/>
  <c r="G47" s="1"/>
  <c r="F10"/>
  <c r="E10"/>
  <c r="D10"/>
  <c r="D9" s="1"/>
  <c r="D46" s="1"/>
  <c r="I9"/>
  <c r="I47" s="1"/>
  <c r="F9"/>
  <c r="F47" s="1"/>
  <c r="E9"/>
  <c r="E47" s="1"/>
  <c r="G48" l="1"/>
</calcChain>
</file>

<file path=xl/sharedStrings.xml><?xml version="1.0" encoding="utf-8"?>
<sst xmlns="http://schemas.openxmlformats.org/spreadsheetml/2006/main" count="117" uniqueCount="82">
  <si>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</si>
  <si>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</si>
  <si>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</si>
  <si>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</si>
  <si>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</si>
  <si>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</si>
  <si>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</si>
  <si>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DICIEMBRE 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</si>
  <si>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</si>
  <si>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</si>
  <si>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</si>
  <si>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</si>
  <si>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</si>
  <si>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</si>
  <si>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</si>
  <si>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</si>
  <si>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</si>
  <si>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</si>
  <si>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FONDO FIDUCIARIO DESARROLLO PROVINCIAL-CAMESA-</t>
  </si>
  <si>
    <t>SEPTIEM./2023</t>
  </si>
  <si>
    <t>Pesos</t>
  </si>
  <si>
    <t xml:space="preserve">Programa Federal de Desendeudamiento                                                                      </t>
  </si>
  <si>
    <t>FEB./2030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</si>
  <si>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</si>
  <si>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</si>
  <si>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</si>
  <si>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</si>
  <si>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</si>
  <si>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</si>
  <si>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</si>
  <si>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</si>
  <si>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</si>
  <si>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</si>
  <si>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</si>
  <si>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</si>
  <si>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</si>
  <si>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</si>
  <si>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</si>
  <si>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</si>
  <si>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</si>
  <si>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</si>
  <si>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</si>
  <si>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</si>
  <si>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</si>
  <si>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</si>
  <si>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</si>
  <si>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</si>
  <si>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</si>
  <si>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</si>
  <si>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</si>
  <si>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</si>
  <si>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</si>
  <si>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</si>
  <si>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</si>
  <si>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</si>
  <si>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</si>
  <si>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</si>
  <si>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</si>
  <si>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</si>
  <si>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</si>
  <si>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</si>
  <si>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</si>
  <si>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</si>
  <si>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</si>
  <si>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</si>
  <si>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</si>
  <si>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</si>
  <si>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</si>
  <si>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</si>
  <si>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</si>
  <si>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</si>
  <si>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</si>
  <si>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</si>
  <si>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</si>
  <si>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</si>
  <si>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</si>
  <si>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59,89  (</t>
    </r>
    <r>
      <rPr>
        <b/>
        <i/>
        <sz val="10"/>
        <rFont val="Arial"/>
        <family val="2"/>
      </rPr>
      <t>Cotización del dólar al   31/12/19)</t>
    </r>
  </si>
  <si>
    <r>
      <rPr>
        <b/>
        <sz val="10"/>
        <rFont val="Arial"/>
        <family val="2"/>
      </rPr>
      <t>Nota Nº 2</t>
    </r>
    <r>
      <rPr>
        <sz val="10"/>
        <rFont val="Arial"/>
        <family val="2"/>
      </rPr>
      <t>: El 15/09/2019 venció la quinta y última cuota, la cual fue cancelada .La misma fue regularizada contablemente por un total de $ 688.708.800, en el mes de noviembre de 2019.</t>
    </r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</si>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</sst>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6" xfId="0" applyNumberFormat="1" applyFont="1" applyFill="1" applyBorder="1"/>
    <xf numFmtId="164" fontId="7" fillId="3" borderId="17" xfId="3" applyNumberFormat="1" applyFill="1" applyBorder="1" applyAlignment="1"/>
    <xf numFmtId="164" fontId="7" fillId="3" borderId="18" xfId="3" applyNumberFormat="1" applyFill="1" applyBorder="1"/>
    <xf numFmtId="164" fontId="7" fillId="3" borderId="17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4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6" fontId="7" fillId="3" borderId="6" xfId="3" applyNumberFormat="1" applyFill="1" applyBorder="1" applyAlignment="1" applyProtection="1">
      <alignment vertical="top"/>
    </xf>
    <xf numFmtId="166" fontId="7" fillId="3" borderId="7" xfId="3" applyNumberFormat="1" applyFill="1" applyBorder="1" applyAlignment="1" applyProtection="1"/>
    <xf numFmtId="166" fontId="7" fillId="3" borderId="6" xfId="3" applyNumberFormat="1" applyFill="1" applyBorder="1" applyAlignment="1" applyProtection="1"/>
    <xf numFmtId="0" fontId="4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6" fontId="1" fillId="4" borderId="7" xfId="1" applyNumberFormat="1" applyFont="1" applyFill="1" applyBorder="1" applyAlignment="1" applyProtection="1"/>
    <xf numFmtId="166" fontId="8" fillId="4" borderId="6" xfId="1" applyNumberFormat="1" applyFont="1" applyFill="1" applyBorder="1" applyAlignment="1" applyProtection="1">
      <alignment horizontal="center"/>
    </xf>
    <xf numFmtId="166" fontId="0" fillId="4" borderId="6" xfId="1" applyNumberFormat="1" applyFont="1" applyFill="1" applyBorder="1" applyAlignment="1" applyProtection="1">
      <alignment horizontal="center"/>
    </xf>
    <xf numFmtId="166" fontId="8" fillId="4" borderId="7" xfId="1" applyNumberFormat="1" applyFont="1" applyFill="1" applyBorder="1" applyAlignment="1" applyProtection="1">
      <alignment horizontal="center"/>
    </xf>
    <xf numFmtId="166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6" fontId="7" fillId="3" borderId="7" xfId="3" applyNumberFormat="1" applyFill="1" applyBorder="1" applyAlignment="1" applyProtection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/>
    <xf numFmtId="166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6" fontId="4" fillId="0" borderId="17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9" fillId="0" borderId="7" xfId="1" applyNumberFormat="1" applyFont="1" applyFill="1" applyBorder="1" applyAlignment="1" applyProtection="1">
      <alignment horizontal="center"/>
    </xf>
    <xf numFmtId="166" fontId="1" fillId="4" borderId="7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166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4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6" fontId="1" fillId="0" borderId="6" xfId="1" applyNumberFormat="1" applyFont="1" applyFill="1" applyBorder="1" applyAlignment="1" applyProtection="1"/>
    <xf numFmtId="166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4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8" xfId="1" applyFont="1" applyFill="1" applyBorder="1" applyAlignment="1" applyProtection="1"/>
    <xf numFmtId="166" fontId="4" fillId="0" borderId="18" xfId="1" applyNumberFormat="1" applyFont="1" applyFill="1" applyBorder="1" applyAlignment="1" applyProtection="1">
      <alignment horizontal="center"/>
    </xf>
    <xf numFmtId="165" fontId="4" fillId="0" borderId="17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4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6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6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4" fillId="0" borderId="28" xfId="1" applyNumberFormat="1" applyFont="1" applyFill="1" applyBorder="1" applyAlignment="1" applyProtection="1">
      <alignment horizontal="right"/>
    </xf>
    <xf numFmtId="166" fontId="4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8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30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1" xfId="1" applyNumberFormat="1" applyFont="1" applyBorder="1" applyAlignment="1"/>
    <xf numFmtId="3" fontId="4" fillId="0" borderId="20" xfId="0" applyNumberFormat="1" applyFont="1" applyBorder="1"/>
    <xf numFmtId="3" fontId="4" fillId="0" borderId="3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2" xfId="0" applyFont="1" applyBorder="1"/>
    <xf numFmtId="166" fontId="4" fillId="0" borderId="33" xfId="0" applyNumberFormat="1" applyFont="1" applyBorder="1"/>
    <xf numFmtId="166" fontId="4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80" zoomScaleNormal="80" workbookViewId="0">
      <selection activeCell="M17" sqref="M17"/>
    </sheetView>
  </sheetViews>
  <sheetFormatPr baseColWidth="10" defaultRowHeight="12.75"/>
  <cols>
    <col min="1" max="1" width="85.5703125" customWidth="1"/>
    <col min="2" max="2" width="15" customWidth="1"/>
    <col min="3" max="3" width="18.140625" customWidth="1"/>
    <col min="4" max="4" width="21.140625" customWidth="1"/>
    <col min="5" max="5" width="18.7109375" customWidth="1"/>
    <col min="6" max="6" width="20" customWidth="1"/>
    <col min="7" max="7" width="18" customWidth="1"/>
    <col min="8" max="8" width="18.42578125" customWidth="1"/>
    <col min="9" max="9" width="2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52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7" t="s">
        <v>11</v>
      </c>
      <c r="I7" s="18"/>
    </row>
    <row r="8" spans="1:9" ht="13.5" thickBot="1">
      <c r="A8" s="19"/>
      <c r="B8" s="20" t="s">
        <v>12</v>
      </c>
      <c r="C8" s="21" t="s">
        <v>13</v>
      </c>
      <c r="D8" s="22">
        <v>43830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3.5" thickBot="1">
      <c r="A9" s="26" t="s">
        <v>16</v>
      </c>
      <c r="B9" s="27"/>
      <c r="C9" s="28"/>
      <c r="D9" s="29">
        <f>(D10+D13)</f>
        <v>8240736</v>
      </c>
      <c r="E9" s="30">
        <f t="shared" ref="E9:I9" si="0">(E10+E13)</f>
        <v>3227050</v>
      </c>
      <c r="F9" s="29">
        <f t="shared" si="0"/>
        <v>411525</v>
      </c>
      <c r="G9" s="29">
        <f t="shared" si="0"/>
        <v>770032</v>
      </c>
      <c r="H9" s="31">
        <f t="shared" si="0"/>
        <v>411525</v>
      </c>
      <c r="I9" s="29">
        <f t="shared" si="0"/>
        <v>770032</v>
      </c>
    </row>
    <row r="10" spans="1:9" ht="16.5" thickTop="1" thickBot="1">
      <c r="A10" s="32" t="s">
        <v>17</v>
      </c>
      <c r="B10" s="33"/>
      <c r="C10" s="34"/>
      <c r="D10" s="35">
        <f>+D11+D12</f>
        <v>2538337</v>
      </c>
      <c r="E10" s="36">
        <f t="shared" ref="E10:H10" si="1">SUM(E11:E12)</f>
        <v>1674593</v>
      </c>
      <c r="F10" s="37">
        <f>+F11+F12</f>
        <v>77644</v>
      </c>
      <c r="G10" s="37">
        <f>+G11+G12</f>
        <v>273588</v>
      </c>
      <c r="H10" s="38">
        <f t="shared" si="1"/>
        <v>77644</v>
      </c>
      <c r="I10" s="37">
        <f>+I11+I12</f>
        <v>273588</v>
      </c>
    </row>
    <row r="11" spans="1:9" ht="13.5" thickTop="1">
      <c r="A11" s="39" t="s">
        <v>18</v>
      </c>
      <c r="B11" s="39" t="s">
        <v>19</v>
      </c>
      <c r="C11" s="40" t="s">
        <v>20</v>
      </c>
      <c r="D11" s="41">
        <v>1674593</v>
      </c>
      <c r="E11" s="42">
        <v>1674593</v>
      </c>
      <c r="F11" s="43">
        <v>0</v>
      </c>
      <c r="G11" s="43">
        <v>220696</v>
      </c>
      <c r="H11" s="42">
        <v>0</v>
      </c>
      <c r="I11" s="43">
        <v>220696</v>
      </c>
    </row>
    <row r="12" spans="1:9" ht="15">
      <c r="A12" s="44" t="s">
        <v>21</v>
      </c>
      <c r="B12" s="45" t="s">
        <v>22</v>
      </c>
      <c r="C12" s="40" t="s">
        <v>20</v>
      </c>
      <c r="D12" s="46">
        <v>863744</v>
      </c>
      <c r="E12" s="47">
        <v>0</v>
      </c>
      <c r="F12" s="48">
        <v>77644</v>
      </c>
      <c r="G12" s="48">
        <v>52892</v>
      </c>
      <c r="H12" s="48">
        <v>77644</v>
      </c>
      <c r="I12" s="48">
        <v>52892</v>
      </c>
    </row>
    <row r="13" spans="1:9">
      <c r="A13" s="49" t="s">
        <v>23</v>
      </c>
      <c r="B13" s="49"/>
      <c r="C13" s="50"/>
      <c r="D13" s="35">
        <f>SUM(D14:D19)</f>
        <v>5702399</v>
      </c>
      <c r="E13" s="51">
        <f>SUM(E14:E18)</f>
        <v>1552457</v>
      </c>
      <c r="F13" s="35">
        <f>SUM(F14:F19)</f>
        <v>333881</v>
      </c>
      <c r="G13" s="35">
        <f>SUM(G14:G19)</f>
        <v>496444</v>
      </c>
      <c r="H13" s="52">
        <f>SUM(H14:H19)</f>
        <v>333881</v>
      </c>
      <c r="I13" s="35">
        <f>SUM(I14:I19)</f>
        <v>496444</v>
      </c>
    </row>
    <row r="14" spans="1:9" ht="15">
      <c r="A14" s="39" t="s">
        <v>24</v>
      </c>
      <c r="B14" s="39"/>
      <c r="C14" s="40" t="s">
        <v>20</v>
      </c>
      <c r="D14" s="48">
        <v>10766</v>
      </c>
      <c r="E14" s="53"/>
      <c r="F14" s="54">
        <v>0</v>
      </c>
      <c r="G14" s="55">
        <v>0</v>
      </c>
      <c r="H14" s="56">
        <v>0</v>
      </c>
      <c r="I14" s="55">
        <v>0</v>
      </c>
    </row>
    <row r="15" spans="1:9" ht="15">
      <c r="A15" s="44" t="s">
        <v>25</v>
      </c>
      <c r="B15" s="45" t="s">
        <v>26</v>
      </c>
      <c r="C15" s="40" t="s">
        <v>20</v>
      </c>
      <c r="D15" s="48">
        <v>55850</v>
      </c>
      <c r="E15" s="47"/>
      <c r="F15" s="48">
        <v>18521</v>
      </c>
      <c r="G15" s="57">
        <v>11890</v>
      </c>
      <c r="H15" s="47">
        <v>18521</v>
      </c>
      <c r="I15" s="57">
        <v>11890</v>
      </c>
    </row>
    <row r="16" spans="1:9" ht="15">
      <c r="A16" s="58" t="s">
        <v>27</v>
      </c>
      <c r="B16" s="58" t="s">
        <v>28</v>
      </c>
      <c r="C16" s="40" t="s">
        <v>20</v>
      </c>
      <c r="D16" s="48">
        <v>101112</v>
      </c>
      <c r="E16" s="47"/>
      <c r="F16" s="48">
        <v>11509</v>
      </c>
      <c r="G16" s="57">
        <v>6357</v>
      </c>
      <c r="H16" s="47">
        <v>11509</v>
      </c>
      <c r="I16" s="57">
        <v>6357</v>
      </c>
    </row>
    <row r="17" spans="1:9" ht="15">
      <c r="A17" s="44" t="s">
        <v>29</v>
      </c>
      <c r="B17" s="44" t="s">
        <v>30</v>
      </c>
      <c r="C17" s="40" t="s">
        <v>20</v>
      </c>
      <c r="D17" s="48">
        <v>4045</v>
      </c>
      <c r="E17" s="47">
        <v>0</v>
      </c>
      <c r="F17" s="48">
        <v>4432</v>
      </c>
      <c r="G17" s="57">
        <v>3732</v>
      </c>
      <c r="H17" s="47">
        <v>4432</v>
      </c>
      <c r="I17" s="57">
        <v>3732</v>
      </c>
    </row>
    <row r="18" spans="1:9" ht="15">
      <c r="A18" s="44" t="s">
        <v>31</v>
      </c>
      <c r="B18" s="45" t="s">
        <v>32</v>
      </c>
      <c r="C18" s="59" t="s">
        <v>20</v>
      </c>
      <c r="D18" s="48">
        <v>3913244</v>
      </c>
      <c r="E18" s="47">
        <v>1552457</v>
      </c>
      <c r="F18" s="48">
        <v>0</v>
      </c>
      <c r="G18" s="57">
        <v>433616</v>
      </c>
      <c r="H18" s="47">
        <v>0</v>
      </c>
      <c r="I18" s="57">
        <v>433616</v>
      </c>
    </row>
    <row r="19" spans="1:9" ht="15">
      <c r="A19" s="44" t="s">
        <v>33</v>
      </c>
      <c r="B19" s="59" t="s">
        <v>34</v>
      </c>
      <c r="C19" s="59" t="s">
        <v>20</v>
      </c>
      <c r="D19" s="48">
        <v>1617382</v>
      </c>
      <c r="E19" s="60"/>
      <c r="F19" s="48">
        <v>299419</v>
      </c>
      <c r="G19" s="57">
        <v>40849</v>
      </c>
      <c r="H19" s="47">
        <v>299419</v>
      </c>
      <c r="I19" s="57">
        <v>40849</v>
      </c>
    </row>
    <row r="20" spans="1:9" ht="13.5" thickBot="1">
      <c r="A20" s="61" t="s">
        <v>35</v>
      </c>
      <c r="B20" s="61"/>
      <c r="C20" s="62"/>
      <c r="D20" s="63">
        <f t="shared" ref="D20:I20" si="2">SUM(D21:D32)</f>
        <v>10189392</v>
      </c>
      <c r="E20" s="64">
        <f t="shared" si="2"/>
        <v>1085560</v>
      </c>
      <c r="F20" s="63">
        <f t="shared" si="2"/>
        <v>398860</v>
      </c>
      <c r="G20" s="65">
        <f t="shared" si="2"/>
        <v>270907</v>
      </c>
      <c r="H20" s="66">
        <f t="shared" si="2"/>
        <v>398860</v>
      </c>
      <c r="I20" s="65">
        <f t="shared" si="2"/>
        <v>270907</v>
      </c>
    </row>
    <row r="21" spans="1:9" ht="15.75" thickTop="1">
      <c r="A21" s="39" t="s">
        <v>36</v>
      </c>
      <c r="B21" s="39"/>
      <c r="C21" s="40" t="s">
        <v>37</v>
      </c>
      <c r="D21" s="48">
        <v>308802</v>
      </c>
      <c r="E21" s="67">
        <v>77429</v>
      </c>
      <c r="F21" s="43">
        <v>0</v>
      </c>
      <c r="G21" s="43">
        <v>5673</v>
      </c>
      <c r="H21" s="42">
        <v>0</v>
      </c>
      <c r="I21" s="43">
        <v>5673</v>
      </c>
    </row>
    <row r="22" spans="1:9" ht="15">
      <c r="A22" s="39" t="s">
        <v>38</v>
      </c>
      <c r="B22" s="45">
        <v>49522</v>
      </c>
      <c r="C22" s="40" t="s">
        <v>37</v>
      </c>
      <c r="D22" s="48">
        <v>1053973</v>
      </c>
      <c r="E22" s="67">
        <v>856269</v>
      </c>
      <c r="F22" s="43">
        <v>0</v>
      </c>
      <c r="G22" s="43">
        <v>0</v>
      </c>
      <c r="H22" s="42">
        <v>0</v>
      </c>
      <c r="I22" s="43">
        <v>0</v>
      </c>
    </row>
    <row r="23" spans="1:9" ht="15">
      <c r="A23" s="44" t="s">
        <v>39</v>
      </c>
      <c r="B23" s="44" t="s">
        <v>40</v>
      </c>
      <c r="C23" s="40" t="s">
        <v>37</v>
      </c>
      <c r="D23" s="48">
        <v>41540</v>
      </c>
      <c r="E23" s="68">
        <v>0</v>
      </c>
      <c r="F23" s="43">
        <v>0</v>
      </c>
      <c r="G23" s="43">
        <v>0</v>
      </c>
      <c r="H23" s="42">
        <v>0</v>
      </c>
      <c r="I23" s="43">
        <v>0</v>
      </c>
    </row>
    <row r="24" spans="1:9" ht="15">
      <c r="A24" s="44" t="s">
        <v>41</v>
      </c>
      <c r="B24" s="45" t="s">
        <v>42</v>
      </c>
      <c r="C24" s="59" t="s">
        <v>37</v>
      </c>
      <c r="D24" s="48">
        <v>222311</v>
      </c>
      <c r="E24" s="69">
        <v>0</v>
      </c>
      <c r="F24" s="43">
        <v>11233</v>
      </c>
      <c r="G24" s="43">
        <v>6903</v>
      </c>
      <c r="H24" s="42">
        <v>11233</v>
      </c>
      <c r="I24" s="43">
        <v>6903</v>
      </c>
    </row>
    <row r="25" spans="1:9" ht="15">
      <c r="A25" s="44" t="s">
        <v>43</v>
      </c>
      <c r="B25" s="58" t="s">
        <v>44</v>
      </c>
      <c r="C25" s="59" t="s">
        <v>37</v>
      </c>
      <c r="D25" s="48">
        <v>610184</v>
      </c>
      <c r="E25" s="70">
        <v>0</v>
      </c>
      <c r="F25" s="48">
        <v>2412</v>
      </c>
      <c r="G25" s="48">
        <v>277</v>
      </c>
      <c r="H25" s="47">
        <v>2412</v>
      </c>
      <c r="I25" s="48">
        <v>277</v>
      </c>
    </row>
    <row r="26" spans="1:9" ht="15">
      <c r="A26" s="44" t="s">
        <v>45</v>
      </c>
      <c r="B26" s="44" t="s">
        <v>46</v>
      </c>
      <c r="C26" s="40" t="s">
        <v>37</v>
      </c>
      <c r="D26" s="48">
        <v>2154087</v>
      </c>
      <c r="E26" s="70">
        <v>0</v>
      </c>
      <c r="F26" s="48">
        <v>66588</v>
      </c>
      <c r="G26" s="48">
        <v>38073</v>
      </c>
      <c r="H26" s="47">
        <v>66588</v>
      </c>
      <c r="I26" s="48">
        <v>38073</v>
      </c>
    </row>
    <row r="27" spans="1:9" ht="15">
      <c r="A27" s="44" t="s">
        <v>47</v>
      </c>
      <c r="B27" s="45" t="s">
        <v>42</v>
      </c>
      <c r="C27" s="40" t="s">
        <v>37</v>
      </c>
      <c r="D27" s="48">
        <v>2200508</v>
      </c>
      <c r="E27" s="70">
        <v>0</v>
      </c>
      <c r="F27" s="43">
        <v>80998</v>
      </c>
      <c r="G27" s="43">
        <v>60678</v>
      </c>
      <c r="H27" s="42">
        <v>80998</v>
      </c>
      <c r="I27" s="43">
        <v>60678</v>
      </c>
    </row>
    <row r="28" spans="1:9" ht="15">
      <c r="A28" s="44" t="s">
        <v>48</v>
      </c>
      <c r="B28" s="45" t="s">
        <v>42</v>
      </c>
      <c r="C28" s="59" t="s">
        <v>37</v>
      </c>
      <c r="D28" s="48">
        <v>1375697</v>
      </c>
      <c r="E28" s="70">
        <v>25997</v>
      </c>
      <c r="F28" s="43">
        <v>154079</v>
      </c>
      <c r="G28" s="43">
        <v>104124</v>
      </c>
      <c r="H28" s="42">
        <v>154079</v>
      </c>
      <c r="I28" s="43">
        <v>104124</v>
      </c>
    </row>
    <row r="29" spans="1:9" ht="15">
      <c r="A29" s="44" t="s">
        <v>49</v>
      </c>
      <c r="B29" s="44" t="s">
        <v>40</v>
      </c>
      <c r="C29" s="59" t="s">
        <v>37</v>
      </c>
      <c r="D29" s="48">
        <v>1365263</v>
      </c>
      <c r="E29" s="70">
        <v>0</v>
      </c>
      <c r="F29" s="43">
        <v>72121</v>
      </c>
      <c r="G29" s="43">
        <v>47203</v>
      </c>
      <c r="H29" s="42">
        <v>72121</v>
      </c>
      <c r="I29" s="43">
        <v>47203</v>
      </c>
    </row>
    <row r="30" spans="1:9" ht="15">
      <c r="A30" s="39" t="s">
        <v>50</v>
      </c>
      <c r="B30" s="39"/>
      <c r="C30" s="59" t="s">
        <v>20</v>
      </c>
      <c r="D30" s="48">
        <v>598</v>
      </c>
      <c r="E30" s="71">
        <v>0</v>
      </c>
      <c r="F30" s="43">
        <v>0</v>
      </c>
      <c r="G30" s="43">
        <v>0</v>
      </c>
      <c r="H30" s="42">
        <v>0</v>
      </c>
      <c r="I30" s="43">
        <v>0</v>
      </c>
    </row>
    <row r="31" spans="1:9" ht="15">
      <c r="A31" s="44" t="s">
        <v>51</v>
      </c>
      <c r="B31" s="44" t="s">
        <v>52</v>
      </c>
      <c r="C31" s="40" t="s">
        <v>37</v>
      </c>
      <c r="D31" s="48">
        <v>662838</v>
      </c>
      <c r="E31" s="67">
        <v>0</v>
      </c>
      <c r="F31" s="43">
        <v>11429</v>
      </c>
      <c r="G31" s="43">
        <v>3474</v>
      </c>
      <c r="H31" s="42">
        <v>11429</v>
      </c>
      <c r="I31" s="43">
        <v>3474</v>
      </c>
    </row>
    <row r="32" spans="1:9" ht="15">
      <c r="A32" s="44" t="s">
        <v>53</v>
      </c>
      <c r="B32" s="72" t="s">
        <v>54</v>
      </c>
      <c r="C32" s="73" t="s">
        <v>37</v>
      </c>
      <c r="D32" s="48">
        <v>193591</v>
      </c>
      <c r="E32" s="42">
        <v>125865</v>
      </c>
      <c r="F32" s="43">
        <v>0</v>
      </c>
      <c r="G32" s="43">
        <v>4502</v>
      </c>
      <c r="H32" s="42">
        <v>0</v>
      </c>
      <c r="I32" s="43">
        <v>4502</v>
      </c>
    </row>
    <row r="33" spans="1:9" ht="13.5" thickBot="1">
      <c r="A33" s="74" t="s">
        <v>55</v>
      </c>
      <c r="B33" s="74"/>
      <c r="C33" s="62"/>
      <c r="D33" s="75">
        <v>0</v>
      </c>
      <c r="E33" s="64">
        <f t="shared" ref="E33:I33" si="3">SUM(E34)</f>
        <v>0</v>
      </c>
      <c r="F33" s="76">
        <f t="shared" si="3"/>
        <v>0</v>
      </c>
      <c r="G33" s="76">
        <f t="shared" si="3"/>
        <v>0</v>
      </c>
      <c r="H33" s="77">
        <f t="shared" si="3"/>
        <v>0</v>
      </c>
      <c r="I33" s="76">
        <f t="shared" si="3"/>
        <v>0</v>
      </c>
    </row>
    <row r="34" spans="1:9" ht="13.5" thickTop="1">
      <c r="A34" s="44" t="s">
        <v>56</v>
      </c>
      <c r="B34" s="44"/>
      <c r="C34" s="78" t="s">
        <v>20</v>
      </c>
      <c r="D34" s="79">
        <v>0</v>
      </c>
      <c r="E34" s="80">
        <v>0</v>
      </c>
      <c r="F34" s="79">
        <v>0</v>
      </c>
      <c r="G34" s="81">
        <v>0</v>
      </c>
      <c r="H34" s="80">
        <v>0</v>
      </c>
      <c r="I34" s="81">
        <v>0</v>
      </c>
    </row>
    <row r="35" spans="1:9" ht="13.5" thickBot="1">
      <c r="A35" s="82" t="s">
        <v>57</v>
      </c>
      <c r="B35" s="82"/>
      <c r="C35" s="83"/>
      <c r="D35" s="84"/>
      <c r="E35" s="85"/>
      <c r="F35" s="86"/>
      <c r="G35" s="87"/>
      <c r="H35" s="88"/>
      <c r="I35" s="87"/>
    </row>
    <row r="36" spans="1:9" ht="14.25" thickTop="1" thickBot="1">
      <c r="A36" s="89" t="s">
        <v>58</v>
      </c>
      <c r="B36" s="89"/>
      <c r="C36" s="62" t="s">
        <v>59</v>
      </c>
      <c r="D36" s="90">
        <f>SUM(D37:D44)</f>
        <v>55614.11</v>
      </c>
      <c r="E36" s="91">
        <f t="shared" ref="E36" si="4">SUM(E37:E44)</f>
        <v>0</v>
      </c>
      <c r="F36" s="92">
        <f>SUM(F37:F44)</f>
        <v>694437</v>
      </c>
      <c r="G36" s="92">
        <f t="shared" ref="G36:I36" si="5">SUM(G37:G44)</f>
        <v>38786</v>
      </c>
      <c r="H36" s="93">
        <f t="shared" si="5"/>
        <v>694437</v>
      </c>
      <c r="I36" s="92">
        <f t="shared" si="5"/>
        <v>38786</v>
      </c>
    </row>
    <row r="37" spans="1:9" ht="13.5" thickTop="1">
      <c r="A37" s="94" t="s">
        <v>60</v>
      </c>
      <c r="B37" s="94"/>
      <c r="C37" s="40"/>
      <c r="D37" s="95"/>
      <c r="E37" s="96"/>
      <c r="F37" s="43"/>
      <c r="G37" s="97"/>
      <c r="H37" s="42"/>
      <c r="I37" s="97"/>
    </row>
    <row r="38" spans="1:9">
      <c r="A38" s="94" t="s">
        <v>61</v>
      </c>
      <c r="B38" s="94"/>
      <c r="C38" s="40"/>
      <c r="D38" s="95"/>
      <c r="E38" s="96"/>
      <c r="F38" s="43"/>
      <c r="G38" s="97"/>
      <c r="H38" s="42"/>
      <c r="I38" s="97"/>
    </row>
    <row r="39" spans="1:9" ht="15">
      <c r="A39" s="98" t="s">
        <v>62</v>
      </c>
      <c r="B39" s="98"/>
      <c r="C39" s="59" t="s">
        <v>20</v>
      </c>
      <c r="D39" s="48">
        <v>55426</v>
      </c>
      <c r="E39" s="80">
        <v>0</v>
      </c>
      <c r="F39" s="79">
        <v>5728</v>
      </c>
      <c r="G39" s="99">
        <v>38786</v>
      </c>
      <c r="H39" s="80">
        <v>5728</v>
      </c>
      <c r="I39" s="99">
        <v>38786</v>
      </c>
    </row>
    <row r="40" spans="1:9">
      <c r="A40" s="94" t="s">
        <v>63</v>
      </c>
      <c r="B40" s="94"/>
      <c r="C40" s="40"/>
      <c r="D40" s="94"/>
      <c r="E40" s="96"/>
      <c r="F40" s="79"/>
      <c r="G40" s="99"/>
      <c r="H40" s="80"/>
      <c r="I40" s="99">
        <v>0</v>
      </c>
    </row>
    <row r="41" spans="1:9">
      <c r="A41" s="100" t="s">
        <v>64</v>
      </c>
      <c r="B41" s="100"/>
      <c r="C41" s="59" t="s">
        <v>20</v>
      </c>
      <c r="D41" s="43">
        <v>0</v>
      </c>
      <c r="E41" s="42"/>
      <c r="F41" s="79">
        <v>0</v>
      </c>
      <c r="G41" s="79">
        <v>0</v>
      </c>
      <c r="H41" s="80">
        <v>0</v>
      </c>
      <c r="I41" s="99">
        <v>0</v>
      </c>
    </row>
    <row r="42" spans="1:9" ht="15">
      <c r="A42" s="98" t="s">
        <v>65</v>
      </c>
      <c r="B42" s="98"/>
      <c r="C42" s="40" t="s">
        <v>20</v>
      </c>
      <c r="D42" s="48">
        <v>188.11</v>
      </c>
      <c r="E42" s="80">
        <v>0</v>
      </c>
      <c r="F42" s="79">
        <v>0</v>
      </c>
      <c r="G42" s="81">
        <v>0</v>
      </c>
      <c r="H42" s="80">
        <v>0</v>
      </c>
      <c r="I42" s="99">
        <v>0</v>
      </c>
    </row>
    <row r="43" spans="1:9">
      <c r="A43" s="94" t="s">
        <v>66</v>
      </c>
      <c r="B43" s="94"/>
      <c r="C43" s="101"/>
      <c r="D43" s="102"/>
      <c r="E43" s="103"/>
      <c r="F43" s="79"/>
      <c r="G43" s="81"/>
      <c r="H43" s="80"/>
      <c r="I43" s="99">
        <v>0</v>
      </c>
    </row>
    <row r="44" spans="1:9" ht="15">
      <c r="A44" s="104" t="s">
        <v>67</v>
      </c>
      <c r="B44" s="105" t="s">
        <v>68</v>
      </c>
      <c r="C44" s="40" t="s">
        <v>37</v>
      </c>
      <c r="D44" s="106"/>
      <c r="E44" s="80"/>
      <c r="F44" s="99">
        <v>688709</v>
      </c>
      <c r="G44" s="79">
        <v>0</v>
      </c>
      <c r="H44" s="107">
        <v>688709</v>
      </c>
      <c r="I44" s="99">
        <v>0</v>
      </c>
    </row>
    <row r="45" spans="1:9" ht="13.5" thickBot="1">
      <c r="A45" s="108" t="s">
        <v>69</v>
      </c>
      <c r="B45" s="108"/>
      <c r="C45" s="109"/>
      <c r="D45" s="110"/>
      <c r="E45" s="111"/>
      <c r="F45" s="112"/>
      <c r="G45" s="113"/>
      <c r="H45" s="114"/>
      <c r="I45" s="113"/>
    </row>
    <row r="46" spans="1:9" ht="13.5" thickBot="1">
      <c r="A46" s="115" t="s">
        <v>70</v>
      </c>
      <c r="B46" s="116"/>
      <c r="C46" s="117" t="s">
        <v>59</v>
      </c>
      <c r="D46" s="118">
        <f>(D9+D20+D33+D36)</f>
        <v>18485742.109999999</v>
      </c>
      <c r="E46" s="119" t="s">
        <v>59</v>
      </c>
      <c r="F46" s="120">
        <v>0</v>
      </c>
      <c r="G46" s="120">
        <v>0</v>
      </c>
      <c r="H46" s="121">
        <v>0</v>
      </c>
      <c r="I46" s="120">
        <v>0</v>
      </c>
    </row>
    <row r="47" spans="1:9" ht="13.5" thickBot="1">
      <c r="A47" s="122" t="s">
        <v>59</v>
      </c>
      <c r="B47" s="123"/>
      <c r="C47" s="124"/>
      <c r="D47" s="125"/>
      <c r="E47" s="126">
        <f>(E9+E20+E33+E36)</f>
        <v>4312610</v>
      </c>
      <c r="F47" s="127">
        <f>(F9+F20+F33+F36)</f>
        <v>1504822</v>
      </c>
      <c r="G47" s="127">
        <f>(G9+G20+G33+G36)</f>
        <v>1079725</v>
      </c>
      <c r="H47" s="128">
        <f>(H9+H20+H33+H36)</f>
        <v>1504822</v>
      </c>
      <c r="I47" s="127">
        <f>(I9+I20+I33+I36)</f>
        <v>1079725</v>
      </c>
    </row>
    <row r="48" spans="1:9">
      <c r="A48" s="115" t="s">
        <v>59</v>
      </c>
      <c r="B48" s="116"/>
      <c r="C48" s="124"/>
      <c r="D48" s="125"/>
      <c r="E48" s="119" t="s">
        <v>59</v>
      </c>
      <c r="F48" s="127"/>
      <c r="G48" s="127">
        <f>SUM(F47:G47)</f>
        <v>2584547</v>
      </c>
      <c r="H48" s="128"/>
      <c r="I48" s="127">
        <f>SUM(H47:I47)</f>
        <v>2584547</v>
      </c>
    </row>
    <row r="49" spans="1:9" ht="13.5" thickBot="1">
      <c r="A49" s="129"/>
      <c r="B49" s="130"/>
      <c r="C49" s="131"/>
      <c r="D49" s="132"/>
      <c r="E49" s="133"/>
      <c r="F49" s="132"/>
      <c r="G49" s="132"/>
      <c r="H49" s="134"/>
      <c r="I49" s="132"/>
    </row>
    <row r="50" spans="1:9" ht="13.5" thickBot="1">
      <c r="A50" s="116"/>
      <c r="B50" s="116"/>
      <c r="C50" s="124"/>
      <c r="D50" s="124"/>
      <c r="E50" s="124"/>
      <c r="F50" s="124"/>
      <c r="G50" s="124"/>
      <c r="H50" s="3"/>
      <c r="I50" s="3"/>
    </row>
    <row r="51" spans="1:9">
      <c r="A51" s="135" t="s">
        <v>71</v>
      </c>
      <c r="B51" s="135"/>
      <c r="C51" s="136">
        <f>SUM(C52:C55)</f>
        <v>2386446</v>
      </c>
      <c r="D51" s="137" t="s">
        <v>59</v>
      </c>
      <c r="E51" s="137"/>
      <c r="F51" s="137"/>
      <c r="G51" s="137"/>
      <c r="H51" s="3"/>
      <c r="I51" s="3"/>
    </row>
    <row r="52" spans="1:9">
      <c r="A52" s="138" t="s">
        <v>72</v>
      </c>
      <c r="B52" s="138"/>
      <c r="C52" s="139">
        <v>969106</v>
      </c>
      <c r="D52" s="140" t="s">
        <v>59</v>
      </c>
      <c r="E52" s="140"/>
      <c r="F52" s="141"/>
      <c r="G52" s="141"/>
      <c r="H52" s="3"/>
      <c r="I52" s="3"/>
    </row>
    <row r="53" spans="1:9">
      <c r="A53" s="142" t="s">
        <v>73</v>
      </c>
      <c r="B53" s="142"/>
      <c r="C53" s="139">
        <v>748738</v>
      </c>
      <c r="D53" s="141"/>
      <c r="E53" s="141"/>
      <c r="F53" s="141"/>
      <c r="G53" s="141"/>
      <c r="H53" s="3"/>
      <c r="I53" s="3"/>
    </row>
    <row r="54" spans="1:9">
      <c r="A54" s="143" t="s">
        <v>74</v>
      </c>
      <c r="B54" s="143"/>
      <c r="C54" s="139">
        <v>537951</v>
      </c>
      <c r="D54" s="141"/>
      <c r="E54" s="141"/>
      <c r="F54" s="141"/>
      <c r="G54" s="141"/>
      <c r="H54" s="3"/>
      <c r="I54" s="3"/>
    </row>
    <row r="55" spans="1:9">
      <c r="A55" s="144" t="s">
        <v>75</v>
      </c>
      <c r="B55" s="144"/>
      <c r="C55" s="145">
        <v>130651</v>
      </c>
      <c r="D55" s="141"/>
      <c r="E55" s="141"/>
      <c r="F55" s="146"/>
      <c r="G55" s="141"/>
      <c r="H55" s="3"/>
      <c r="I55" s="3"/>
    </row>
    <row r="56" spans="1:9">
      <c r="A56" s="147"/>
      <c r="B56" s="147"/>
      <c r="C56" s="141"/>
      <c r="D56" s="141"/>
      <c r="E56" s="141"/>
      <c r="F56" s="141"/>
      <c r="G56" s="141"/>
      <c r="H56" s="3"/>
      <c r="I56" s="3"/>
    </row>
    <row r="57" spans="1:9">
      <c r="A57" s="148" t="s">
        <v>76</v>
      </c>
      <c r="B57" s="148"/>
      <c r="C57" s="149"/>
      <c r="D57" s="149"/>
      <c r="E57" s="149"/>
      <c r="F57" s="149"/>
      <c r="G57" s="149"/>
      <c r="H57" s="3"/>
      <c r="I57" s="3"/>
    </row>
    <row r="58" spans="1:9">
      <c r="A58" s="150" t="s">
        <v>77</v>
      </c>
      <c r="B58" s="149"/>
      <c r="C58" s="149"/>
      <c r="D58" s="149"/>
      <c r="E58" s="149"/>
      <c r="F58" s="149"/>
      <c r="G58" s="149"/>
      <c r="H58" s="3"/>
      <c r="I58" s="3"/>
    </row>
    <row r="59" spans="1:9">
      <c r="A59" s="149" t="s">
        <v>78</v>
      </c>
      <c r="B59" s="149"/>
      <c r="C59" s="3"/>
      <c r="D59" s="3"/>
      <c r="E59" s="3"/>
      <c r="F59" s="3"/>
      <c r="G59" s="3"/>
      <c r="H59" s="3"/>
      <c r="I59" s="3"/>
    </row>
    <row r="60" spans="1:9">
      <c r="A60" s="149" t="s">
        <v>79</v>
      </c>
      <c r="B60" s="149"/>
    </row>
    <row r="61" spans="1:9">
      <c r="A61" s="148" t="s">
        <v>80</v>
      </c>
      <c r="B61" s="148"/>
    </row>
    <row r="62" spans="1:9">
      <c r="A62" s="151" t="s">
        <v>81</v>
      </c>
      <c r="B62" s="151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D20" formulaRange="1"/>
    <ignoredError sqref="E10: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12-19 Rectificativa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2020-02-19T14:18:46Z</dcterms:created>
  <dcterms:modified xsi:type="dcterms:W3CDTF">2020-02-19T14:26:22Z</dcterms:modified>
</cp:coreProperties>
</file>