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uadro Pandemia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_com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 localSheetId="0">#REF!</definedName>
    <definedName name="__F">#REF!</definedName>
    <definedName name="__R" localSheetId="0">#REF!</definedName>
    <definedName name="__R">#REF!</definedName>
    <definedName name="_com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Sort" localSheetId="0" hidden="1">#REF!</definedName>
    <definedName name="_Sort" hidden="1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wvu.PLA1." localSheetId="0" hidden="1">'[1]COP FED'!#REF!</definedName>
    <definedName name="ACwvu.PLA1." hidden="1">'[1]COP FED'!#REF!</definedName>
    <definedName name="ACwvu.PLA2." hidden="1">'[1]COP FED'!$A$1:$N$49</definedName>
    <definedName name="_xlnm.Extract" localSheetId="0">#REF!</definedName>
    <definedName name="_xlnm.Extract">#REF!</definedName>
    <definedName name="_xlnm.Print_Area" localSheetId="0">'Cuadro Pandemia'!$B$2:$N$19</definedName>
    <definedName name="_xlnm.Print_Area">'[1]Fto. a partir del impuesto'!$D$7:$D$50</definedName>
    <definedName name="B" localSheetId="0">#REF!</definedName>
    <definedName name="B">#REF!</definedName>
    <definedName name="Base_datos_IM" localSheetId="0">#REF!</definedName>
    <definedName name="Base_datos_IM">#REF!</definedName>
    <definedName name="_xlnm.Database" localSheetId="0">#REF!</definedName>
    <definedName name="_xlnm.Database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 localSheetId="0">'[2]IPV-BAPRO'!#REF!</definedName>
    <definedName name="cantidad_prestada">'[2]IPV-BAPRO'!#REF!</definedName>
    <definedName name="CGD" localSheetId="0">#REF!</definedName>
    <definedName name="CGD">#REF!</definedName>
    <definedName name="Comisiones" localSheetId="0">#REF!</definedName>
    <definedName name="Comisiones">#REF!</definedName>
    <definedName name="COPA">#N/A</definedName>
    <definedName name="COPARTICIPACION_FEDERAL__LEY_N__23548">[1]C!$B$13:$N$13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D" localSheetId="0">#REF!</definedName>
    <definedName name="D">#REF!</definedName>
    <definedName name="DDDDDDDDDDDDDDDD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[3]Tasas!$C$7</definedName>
    <definedName name="E" localSheetId="0">#REF!</definedName>
    <definedName name="E">#REF!</definedName>
    <definedName name="EXCEDENTE_DEL_10__SEGUN_EL_TOPE_ASIGNADO_A__BUENOS_AIRES__LEY_N__23621">[1]C!$B$18:$N$18</definedName>
    <definedName name="Extracción_IM" localSheetId="0">#REF!</definedName>
    <definedName name="Extracción_IM">#REF!</definedName>
    <definedName name="Fecha_primer_pago" localSheetId="0">'[2]IPV-BAPRO'!#REF!</definedName>
    <definedName name="Fecha_primer_pago">'[2]IPV-BAPRO'!#REF!</definedName>
    <definedName name="fernando" localSheetId="0">#REF!</definedName>
    <definedName name="fernando">#REF!</definedName>
    <definedName name="fff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 localSheetId="0">#REF!</definedName>
    <definedName name="ffff">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hfhfh" localSheetId="0">#REF!</definedName>
    <definedName name="hhfhf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jjjjjjjj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[3]Tasas!$C$5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 localSheetId="0">#REF!</definedName>
    <definedName name="M">#REF!</definedName>
    <definedName name="marzo">[3]Tasas!$C$4</definedName>
    <definedName name="N" localSheetId="0">#REF!</definedName>
    <definedName name="N">#REF!</definedName>
    <definedName name="O" localSheetId="0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" localSheetId="0">#REF!</definedName>
    <definedName name="P">#REF!</definedName>
    <definedName name="pagos_por_año" localSheetId="0">'[2]IPV-BAPRO'!#REF!</definedName>
    <definedName name="pagos_por_año">'[2]IPV-BAPRO'!#REF!</definedName>
    <definedName name="Plazo_en_años" localSheetId="0">'[2]IPV-BAPRO'!#REF!</definedName>
    <definedName name="Plazo_en_años">'[2]IPV-BAPRO'!#REF!</definedName>
    <definedName name="prueba" localSheetId="0">#REF!</definedName>
    <definedName name="prueba">#REF!</definedName>
    <definedName name="Q" localSheetId="0">#REF!</definedName>
    <definedName name="Q">#REF!</definedName>
    <definedName name="reunion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ML" localSheetId="0">#REF!</definedName>
    <definedName name="RML">#REF!</definedName>
    <definedName name="Rwvu.PLA2." localSheetId="0" hidden="1">'[1]COP FED'!#REF!</definedName>
    <definedName name="Rwvu.PLA2." hidden="1">'[1]COP FED'!#REF!</definedName>
    <definedName name="S" localSheetId="0">#REF!</definedName>
    <definedName name="S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etiembre">[3]Tasas!$C$6</definedName>
    <definedName name="SI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[1]C!$B$19:$N$19</definedName>
    <definedName name="Swvu.PLA1." localSheetId="0" hidden="1">'[1]COP FED'!#REF!</definedName>
    <definedName name="Swvu.PLA1." hidden="1">'[1]COP FED'!#REF!</definedName>
    <definedName name="Swvu.PLA2." hidden="1">'[1]COP FED'!$A$1:$N$49</definedName>
    <definedName name="T" localSheetId="0">#REF!</definedName>
    <definedName name="T">#REF!</definedName>
    <definedName name="tasa_interes_anual" localSheetId="0">'[2]IPV-BAPRO'!#REF!</definedName>
    <definedName name="tasa_interes_anual">'[2]IPV-BAPRO'!#REF!</definedName>
    <definedName name="TETP" localSheetId="0">#REF!</definedName>
    <definedName name="TETP">#REF!</definedName>
    <definedName name="_xlnm.Print_Titles">'[1]Fto. a partir del impuesto'!$A$1:$A$65536</definedName>
    <definedName name="TNT" localSheetId="0">#REF!</definedName>
    <definedName name="TNT">#REF!</definedName>
    <definedName name="TOTAL">[1]C!$B$32:$N$32</definedName>
    <definedName name="TRANSFERENCIA_DE_SERVICIOS__LEY_N__24049_Y_COMPLEMENTARIAS">[1]C!$B$14:$N$14</definedName>
    <definedName name="TRRML" localSheetId="0">#REF!</definedName>
    <definedName name="TRRML">#REF!</definedName>
    <definedName name="ty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 localSheetId="0">#REF!</definedName>
    <definedName name="U">#REF!</definedName>
    <definedName name="V" localSheetId="0">#REF!</definedName>
    <definedName name="V">#REF!</definedName>
    <definedName name="venc1">[3]Tasas!$B$4</definedName>
    <definedName name="venc2">[3]Tasas!$B$5</definedName>
    <definedName name="venc3">[3]Tasas!$B$6</definedName>
    <definedName name="venc4">[3]Tasas!$B$7</definedName>
    <definedName name="W" localSheetId="0">#REF!</definedName>
    <definedName name="W">#REF!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 localSheetId="0">#REF!</definedName>
    <definedName name="X">#REF!</definedName>
    <definedName name="Y" localSheetId="0">#REF!</definedName>
    <definedName name="Y">#REF!</definedName>
    <definedName name="YY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 localSheetId="0">#REF!</definedName>
    <definedName name="Z">#REF!</definedName>
  </definedNames>
  <calcPr calcId="144525"/>
</workbook>
</file>

<file path=xl/calcChain.xml><?xml version="1.0" encoding="utf-8"?>
<calcChain xmlns="http://schemas.openxmlformats.org/spreadsheetml/2006/main">
  <c r="G18" i="1" l="1"/>
  <c r="I18" i="1" s="1"/>
  <c r="E18" i="1"/>
  <c r="N15" i="1"/>
  <c r="M15" i="1"/>
  <c r="E15" i="1"/>
  <c r="G15" i="1" s="1"/>
  <c r="I15" i="1" s="1"/>
  <c r="N14" i="1"/>
  <c r="M14" i="1"/>
  <c r="E14" i="1"/>
  <c r="G14" i="1" s="1"/>
  <c r="I14" i="1" s="1"/>
  <c r="C14" i="1"/>
  <c r="L13" i="1"/>
  <c r="L16" i="1" s="1"/>
  <c r="K13" i="1"/>
  <c r="N13" i="1" s="1"/>
  <c r="H13" i="1"/>
  <c r="H19" i="1" s="1"/>
  <c r="F13" i="1"/>
  <c r="F19" i="1" s="1"/>
  <c r="N12" i="1"/>
  <c r="M12" i="1"/>
  <c r="E12" i="1"/>
  <c r="G12" i="1" s="1"/>
  <c r="I12" i="1" s="1"/>
  <c r="C12" i="1"/>
  <c r="N11" i="1"/>
  <c r="M11" i="1"/>
  <c r="E11" i="1"/>
  <c r="G11" i="1" s="1"/>
  <c r="I11" i="1" s="1"/>
  <c r="N10" i="1"/>
  <c r="M10" i="1"/>
  <c r="M13" i="1" s="1"/>
  <c r="M16" i="1" s="1"/>
  <c r="E10" i="1"/>
  <c r="E7" i="1"/>
  <c r="E13" i="1" l="1"/>
  <c r="E19" i="1" s="1"/>
  <c r="G10" i="1"/>
  <c r="G13" i="1" s="1"/>
  <c r="F16" i="1"/>
  <c r="K16" i="1"/>
  <c r="N16" i="1" s="1"/>
  <c r="H16" i="1"/>
  <c r="E16" i="1" l="1"/>
  <c r="I10" i="1"/>
  <c r="I13" i="1" s="1"/>
  <c r="G19" i="1"/>
  <c r="I19" i="1" s="1"/>
  <c r="G16" i="1"/>
  <c r="I16" i="1" s="1"/>
</calcChain>
</file>

<file path=xl/sharedStrings.xml><?xml version="1.0" encoding="utf-8"?>
<sst xmlns="http://schemas.openxmlformats.org/spreadsheetml/2006/main" count="42" uniqueCount="36">
  <si>
    <t>CARGOS OCUPADOS</t>
  </si>
  <si>
    <t>Régimen Federal de Responsabilidad Fiscal y Buenas Prácticas de Gobierno</t>
  </si>
  <si>
    <t>Jurisdicción: San Juan</t>
  </si>
  <si>
    <r>
      <t>Cargos por tipo de ocupación</t>
    </r>
    <r>
      <rPr>
        <b/>
        <vertAlign val="superscript"/>
        <sz val="11"/>
        <rFont val="Arial"/>
        <family val="2"/>
      </rPr>
      <t>(1)</t>
    </r>
  </si>
  <si>
    <t>Administración Pública No Financiera</t>
  </si>
  <si>
    <t>Sector Público No Financiero</t>
  </si>
  <si>
    <t>Línea de Base</t>
  </si>
  <si>
    <t>Diferencia respecto a la Línea de Base</t>
  </si>
  <si>
    <t>Mes/Año: Diciembre 2021</t>
  </si>
  <si>
    <t>(a) - (b)</t>
  </si>
  <si>
    <t>(a) / (b)</t>
  </si>
  <si>
    <t>Total</t>
  </si>
  <si>
    <t>Incremental pandemia</t>
  </si>
  <si>
    <t>Total neto de incremental por pandemia</t>
  </si>
  <si>
    <t>(a)</t>
  </si>
  <si>
    <t>(b)</t>
  </si>
  <si>
    <t>(a-b)</t>
  </si>
  <si>
    <t>(c)</t>
  </si>
  <si>
    <t>(a-b) - (c)</t>
  </si>
  <si>
    <r>
      <t>Planta con liquidación de haberes</t>
    </r>
    <r>
      <rPr>
        <vertAlign val="superscript"/>
        <sz val="11"/>
        <rFont val="Arial"/>
        <family val="2"/>
      </rPr>
      <t>(2)</t>
    </r>
  </si>
  <si>
    <t>Planta sin liquidación de haberes</t>
  </si>
  <si>
    <t>Contratados</t>
  </si>
  <si>
    <t>Sub total</t>
  </si>
  <si>
    <t>(d=a+b+c)</t>
  </si>
  <si>
    <t>Residencias médicas y prácticas formativas rentadas</t>
  </si>
  <si>
    <t>Proyectos financiados por Gobierno Nacional  y Org. Mult. Crédito</t>
  </si>
  <si>
    <t>(f)</t>
  </si>
  <si>
    <t>(g=d+e+f)</t>
  </si>
  <si>
    <r>
      <t>Población</t>
    </r>
    <r>
      <rPr>
        <i/>
        <vertAlign val="superscript"/>
        <sz val="11"/>
        <rFont val="Arial"/>
        <family val="2"/>
      </rPr>
      <t>(3)</t>
    </r>
  </si>
  <si>
    <t>(h)</t>
  </si>
  <si>
    <t>Cargos ocupados cada 1000 habitantes</t>
  </si>
  <si>
    <t>( i = d / h * 1000)</t>
  </si>
  <si>
    <t>(1) Incluye Horas Cátedra convertidas a Cargos considerando 30 Horas Cátedra igual a 1 Cargo.</t>
  </si>
  <si>
    <t>(2) Incluye suplencias.</t>
  </si>
  <si>
    <t>(3) Población proyectada por el INDEC al mes de julio de cada año.</t>
  </si>
  <si>
    <t>Aclaración: el incremento de cargos se debe a nuevas inversiones en Educación, Salud y Seguridad (Ley 25917 artículo 10 quáter).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</si>
</sst>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General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8" fillId="0" borderId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/>
    <xf numFmtId="166" fontId="9" fillId="0" borderId="0"/>
    <xf numFmtId="0" fontId="2" fillId="0" borderId="0"/>
    <xf numFmtId="0" fontId="19" fillId="0" borderId="0"/>
    <xf numFmtId="166" fontId="20" fillId="0" borderId="0"/>
    <xf numFmtId="0" fontId="21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</cellStyleXfs>
  <cellXfs count="6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7" fontId="6" fillId="2" borderId="8" xfId="1" applyNumberFormat="1" applyFont="1" applyFill="1" applyBorder="1" applyAlignment="1">
      <alignment horizontal="center" vertical="top" wrapText="1"/>
    </xf>
    <xf numFmtId="17" fontId="6" fillId="0" borderId="6" xfId="1" applyNumberFormat="1" applyFont="1" applyBorder="1" applyAlignment="1">
      <alignment horizontal="center" vertical="center" wrapText="1"/>
    </xf>
    <xf numFmtId="17" fontId="6" fillId="2" borderId="8" xfId="1" applyNumberFormat="1" applyFont="1" applyFill="1" applyBorder="1" applyAlignment="1">
      <alignment horizontal="center" vertical="center" wrapText="1"/>
    </xf>
    <xf numFmtId="17" fontId="6" fillId="2" borderId="6" xfId="1" applyNumberFormat="1" applyFont="1" applyFill="1" applyBorder="1" applyAlignment="1">
      <alignment horizontal="center" vertical="center" wrapText="1"/>
    </xf>
    <xf numFmtId="17" fontId="6" fillId="2" borderId="0" xfId="1" applyNumberFormat="1" applyFont="1" applyFill="1" applyAlignment="1">
      <alignment horizontal="center" vertical="center" wrapText="1"/>
    </xf>
    <xf numFmtId="17" fontId="6" fillId="2" borderId="0" xfId="1" applyNumberFormat="1" applyFont="1" applyFill="1" applyBorder="1" applyAlignment="1">
      <alignment vertical="top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7" fontId="6" fillId="2" borderId="9" xfId="1" applyNumberFormat="1" applyFont="1" applyFill="1" applyBorder="1" applyAlignment="1">
      <alignment horizontal="center" vertical="center" wrapText="1"/>
    </xf>
    <xf numFmtId="17" fontId="6" fillId="2" borderId="11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top" wrapText="1"/>
    </xf>
    <xf numFmtId="17" fontId="6" fillId="2" borderId="10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3" fontId="9" fillId="0" borderId="3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9" fillId="0" borderId="5" xfId="1" applyNumberFormat="1" applyFont="1" applyBorder="1" applyAlignment="1">
      <alignment horizontal="right" vertical="center" wrapText="1"/>
    </xf>
    <xf numFmtId="164" fontId="9" fillId="0" borderId="6" xfId="1" applyNumberFormat="1" applyFont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164" fontId="5" fillId="2" borderId="4" xfId="1" applyNumberFormat="1" applyFont="1" applyFill="1" applyBorder="1" applyAlignment="1">
      <alignment horizontal="right" vertical="center" wrapText="1"/>
    </xf>
    <xf numFmtId="0" fontId="2" fillId="0" borderId="3" xfId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3" fontId="9" fillId="0" borderId="8" xfId="1" applyNumberFormat="1" applyFont="1" applyBorder="1" applyAlignment="1">
      <alignment horizontal="right" vertical="center" wrapText="1"/>
    </xf>
    <xf numFmtId="164" fontId="9" fillId="0" borderId="0" xfId="1" applyNumberFormat="1" applyFont="1" applyAlignment="1">
      <alignment horizontal="right" vertical="center" wrapText="1"/>
    </xf>
    <xf numFmtId="164" fontId="9" fillId="0" borderId="8" xfId="1" applyNumberFormat="1" applyFont="1" applyBorder="1" applyAlignment="1">
      <alignment horizontal="right" vertical="center" wrapText="1"/>
    </xf>
    <xf numFmtId="0" fontId="11" fillId="2" borderId="3" xfId="1" applyFont="1" applyFill="1" applyBorder="1" applyAlignment="1">
      <alignment horizontal="left" vertical="center" wrapText="1"/>
    </xf>
    <xf numFmtId="3" fontId="13" fillId="2" borderId="3" xfId="1" applyNumberFormat="1" applyFont="1" applyFill="1" applyBorder="1" applyAlignment="1">
      <alignment horizontal="right" vertical="center" wrapText="1"/>
    </xf>
    <xf numFmtId="3" fontId="13" fillId="2" borderId="4" xfId="1" applyNumberFormat="1" applyFont="1" applyFill="1" applyBorder="1" applyAlignment="1">
      <alignment horizontal="right" vertical="center" wrapText="1"/>
    </xf>
    <xf numFmtId="3" fontId="13" fillId="2" borderId="5" xfId="1" applyNumberFormat="1" applyFont="1" applyFill="1" applyBorder="1" applyAlignment="1">
      <alignment horizontal="right" vertical="center" wrapText="1"/>
    </xf>
    <xf numFmtId="164" fontId="14" fillId="0" borderId="0" xfId="1" applyNumberFormat="1" applyFont="1" applyAlignment="1">
      <alignment horizontal="right" vertical="center" wrapText="1"/>
    </xf>
    <xf numFmtId="3" fontId="15" fillId="0" borderId="0" xfId="1" applyNumberFormat="1" applyFont="1" applyAlignment="1">
      <alignment horizontal="right" vertical="center" wrapText="1"/>
    </xf>
    <xf numFmtId="164" fontId="15" fillId="0" borderId="0" xfId="1" applyNumberFormat="1" applyFont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165" fontId="13" fillId="2" borderId="11" xfId="1" applyNumberFormat="1" applyFont="1" applyFill="1" applyBorder="1" applyAlignment="1">
      <alignment horizontal="right" vertical="center" wrapText="1"/>
    </xf>
    <xf numFmtId="165" fontId="13" fillId="2" borderId="11" xfId="1" applyNumberFormat="1" applyFont="1" applyFill="1" applyBorder="1" applyAlignment="1" applyProtection="1">
      <alignment horizontal="right" vertical="center" wrapText="1"/>
    </xf>
    <xf numFmtId="164" fontId="14" fillId="0" borderId="6" xfId="1" applyNumberFormat="1" applyFont="1" applyBorder="1" applyAlignment="1">
      <alignment horizontal="right" vertical="center" wrapText="1"/>
    </xf>
    <xf numFmtId="0" fontId="16" fillId="0" borderId="0" xfId="0" applyFont="1"/>
    <xf numFmtId="0" fontId="2" fillId="0" borderId="0" xfId="1" applyAlignment="1">
      <alignment horizontal="left" vertical="center"/>
    </xf>
    <xf numFmtId="0" fontId="17" fillId="0" borderId="0" xfId="0" applyFont="1" applyAlignment="1">
      <alignment horizontal="left"/>
    </xf>
    <xf numFmtId="3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7" fontId="6" fillId="2" borderId="1" xfId="1" applyNumberFormat="1" applyFont="1" applyFill="1" applyBorder="1" applyAlignment="1">
      <alignment horizontal="center" vertical="center" wrapText="1"/>
    </xf>
    <xf numFmtId="17" fontId="6" fillId="2" borderId="8" xfId="1" applyNumberFormat="1" applyFont="1" applyFill="1" applyBorder="1" applyAlignment="1">
      <alignment horizontal="center" vertical="center" wrapText="1"/>
    </xf>
    <xf numFmtId="17" fontId="6" fillId="2" borderId="2" xfId="1" applyNumberFormat="1" applyFont="1" applyFill="1" applyBorder="1" applyAlignment="1">
      <alignment horizontal="center" vertical="top" wrapText="1"/>
    </xf>
    <xf numFmtId="17" fontId="6" fillId="2" borderId="7" xfId="1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</cellXfs>
  <cellStyles count="17">
    <cellStyle name="Excel Built-in Normal" xfId="2"/>
    <cellStyle name="Moneda 2" xfId="3"/>
    <cellStyle name="Moneda 3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2 3" xfId="10"/>
    <cellStyle name="Normal 3" xfId="11"/>
    <cellStyle name="Normal 4" xfId="12"/>
    <cellStyle name="Normal 5" xfId="13"/>
    <cellStyle name="Normal 6" xfId="14"/>
    <cellStyle name="Normal 7" xfId="15"/>
    <cellStyle name="Normal 8" xfId="1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NCFP/DEUDA/PRESTAMO/Tasas%20de%20Inter&#233;s%20%20para%20%20actualiz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ownloads/Planta%20Ocupadan%20cierre%202021%20(para%20web(ver)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A1" t="str">
            <v>DIRECCION NACIONAL DE</v>
          </cell>
        </row>
      </sheetData>
      <sheetData sheetId="63">
        <row r="1">
          <cell r="A1" t="str">
            <v>DIRECCION NACIONAL DE</v>
          </cell>
        </row>
      </sheetData>
      <sheetData sheetId="64">
        <row r="1">
          <cell r="A1" t="str">
            <v>DIRECCION NACIONAL DE</v>
          </cell>
        </row>
      </sheetData>
      <sheetData sheetId="65">
        <row r="1">
          <cell r="A1" t="str">
            <v>DIRECCION NACIONAL DE</v>
          </cell>
        </row>
      </sheetData>
      <sheetData sheetId="66">
        <row r="1">
          <cell r="A1" t="str">
            <v>DIRECCION NACIONAL DE</v>
          </cell>
        </row>
      </sheetData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 refreshError="1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Evaluación"/>
      <sheetName val="Cuadro Pandemia"/>
    </sheetNames>
    <sheetDataSet>
      <sheetData sheetId="0">
        <row r="7">
          <cell r="E7" t="str">
            <v>Mes/Año: Diciembre 2021</v>
          </cell>
        </row>
        <row r="9">
          <cell r="E9">
            <v>45411</v>
          </cell>
        </row>
        <row r="10">
          <cell r="E10">
            <v>2088</v>
          </cell>
        </row>
        <row r="11">
          <cell r="E11">
            <v>4845</v>
          </cell>
        </row>
        <row r="13">
          <cell r="E13">
            <v>1305</v>
          </cell>
        </row>
        <row r="14">
          <cell r="E14">
            <v>982</v>
          </cell>
        </row>
        <row r="17">
          <cell r="E17">
            <v>789489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N26"/>
  <sheetViews>
    <sheetView showGridLines="0" tabSelected="1" workbookViewId="0">
      <selection activeCell="B26" sqref="B26"/>
    </sheetView>
  </sheetViews>
  <sheetFormatPr baseColWidth="10" defaultRowHeight="15" x14ac:dyDescent="0.25"/>
  <cols>
    <col min="2" max="2" width="21.28515625" customWidth="1"/>
    <col min="3" max="3" width="10.7109375" customWidth="1"/>
    <col min="4" max="4" width="1.28515625" customWidth="1"/>
    <col min="5" max="5" width="13.5703125" bestFit="1" customWidth="1"/>
    <col min="6" max="6" width="12.28515625" bestFit="1" customWidth="1"/>
    <col min="7" max="7" width="13.5703125" customWidth="1"/>
    <col min="8" max="8" width="13.5703125" bestFit="1" customWidth="1"/>
    <col min="9" max="9" width="11.140625" customWidth="1"/>
    <col min="10" max="10" width="1.28515625" customWidth="1"/>
    <col min="11" max="11" width="11.140625" hidden="1" customWidth="1"/>
    <col min="12" max="12" width="12" hidden="1" customWidth="1"/>
    <col min="13" max="13" width="10.28515625" hidden="1" customWidth="1"/>
    <col min="14" max="14" width="9.7109375" hidden="1" customWidth="1"/>
  </cols>
  <sheetData>
    <row r="2" spans="2:14" x14ac:dyDescent="0.25">
      <c r="B2" s="1" t="s">
        <v>0</v>
      </c>
      <c r="C2" s="1"/>
      <c r="D2" s="1"/>
    </row>
    <row r="3" spans="2:14" x14ac:dyDescent="0.25">
      <c r="B3" s="2" t="s">
        <v>1</v>
      </c>
      <c r="C3" s="2"/>
      <c r="D3" s="2"/>
    </row>
    <row r="4" spans="2:14" x14ac:dyDescent="0.25">
      <c r="B4" s="2" t="s">
        <v>2</v>
      </c>
      <c r="C4" s="2"/>
      <c r="D4" s="2"/>
    </row>
    <row r="6" spans="2:14" ht="28.5" customHeight="1" x14ac:dyDescent="0.25">
      <c r="B6" s="54" t="s">
        <v>3</v>
      </c>
      <c r="C6" s="55"/>
      <c r="D6" s="3"/>
      <c r="E6" s="58" t="s">
        <v>4</v>
      </c>
      <c r="F6" s="59"/>
      <c r="G6" s="59"/>
      <c r="H6" s="59"/>
      <c r="I6" s="60"/>
      <c r="J6" s="4"/>
      <c r="K6" s="58" t="s">
        <v>5</v>
      </c>
      <c r="L6" s="59"/>
      <c r="M6" s="59"/>
      <c r="N6" s="60"/>
    </row>
    <row r="7" spans="2:14" ht="27.75" customHeight="1" x14ac:dyDescent="0.25">
      <c r="B7" s="56"/>
      <c r="C7" s="57"/>
      <c r="D7" s="3"/>
      <c r="E7" s="61" t="str">
        <f>'[4]Cuadro Evaluación'!E7</f>
        <v>Mes/Año: Diciembre 2021</v>
      </c>
      <c r="F7" s="62"/>
      <c r="G7" s="62"/>
      <c r="H7" s="5" t="s">
        <v>6</v>
      </c>
      <c r="I7" s="63" t="s">
        <v>7</v>
      </c>
      <c r="J7" s="6"/>
      <c r="K7" s="7" t="s">
        <v>8</v>
      </c>
      <c r="L7" s="7" t="s">
        <v>6</v>
      </c>
      <c r="M7" s="7" t="s">
        <v>9</v>
      </c>
      <c r="N7" s="7" t="s">
        <v>10</v>
      </c>
    </row>
    <row r="8" spans="2:14" ht="46.5" customHeight="1" x14ac:dyDescent="0.25">
      <c r="B8" s="56"/>
      <c r="C8" s="57"/>
      <c r="D8" s="3"/>
      <c r="E8" s="8" t="s">
        <v>11</v>
      </c>
      <c r="F8" s="9" t="s">
        <v>12</v>
      </c>
      <c r="G8" s="9" t="s">
        <v>13</v>
      </c>
      <c r="H8" s="10"/>
      <c r="I8" s="64"/>
      <c r="J8" s="6"/>
      <c r="K8" s="9"/>
      <c r="L8" s="9"/>
      <c r="M8" s="9"/>
      <c r="N8" s="9"/>
    </row>
    <row r="9" spans="2:14" ht="19.5" customHeight="1" x14ac:dyDescent="0.25">
      <c r="B9" s="11"/>
      <c r="C9" s="12"/>
      <c r="D9" s="3"/>
      <c r="E9" s="13" t="s">
        <v>14</v>
      </c>
      <c r="F9" s="14" t="s">
        <v>15</v>
      </c>
      <c r="G9" s="14" t="s">
        <v>16</v>
      </c>
      <c r="H9" s="15" t="s">
        <v>17</v>
      </c>
      <c r="I9" s="16" t="s">
        <v>18</v>
      </c>
      <c r="J9" s="6"/>
      <c r="K9" s="14" t="s">
        <v>14</v>
      </c>
      <c r="L9" s="14" t="s">
        <v>15</v>
      </c>
      <c r="M9" s="14"/>
      <c r="N9" s="14"/>
    </row>
    <row r="10" spans="2:14" ht="42.95" customHeight="1" x14ac:dyDescent="0.25">
      <c r="B10" s="17" t="s">
        <v>19</v>
      </c>
      <c r="C10" s="18" t="s">
        <v>14</v>
      </c>
      <c r="D10" s="19"/>
      <c r="E10" s="20">
        <f>'[4]Cuadro Evaluación'!E9</f>
        <v>45411</v>
      </c>
      <c r="F10" s="21">
        <v>1106</v>
      </c>
      <c r="G10" s="21">
        <f>E10-F10</f>
        <v>44305</v>
      </c>
      <c r="H10" s="21">
        <v>41503</v>
      </c>
      <c r="I10" s="22">
        <f>G10-H10</f>
        <v>2802</v>
      </c>
      <c r="J10" s="23"/>
      <c r="K10" s="21">
        <v>46438</v>
      </c>
      <c r="L10" s="21">
        <v>42297</v>
      </c>
      <c r="M10" s="21">
        <f>K10-L10</f>
        <v>4141</v>
      </c>
      <c r="N10" s="24">
        <f>IF(ISERROR(K10/L10-1),"-",(K10/L10-1))</f>
        <v>9.79029245572971E-2</v>
      </c>
    </row>
    <row r="11" spans="2:14" ht="42.95" customHeight="1" x14ac:dyDescent="0.25">
      <c r="B11" s="17" t="s">
        <v>20</v>
      </c>
      <c r="C11" s="18" t="s">
        <v>15</v>
      </c>
      <c r="D11" s="19"/>
      <c r="E11" s="20">
        <f>'[4]Cuadro Evaluación'!E10</f>
        <v>2088</v>
      </c>
      <c r="F11" s="21">
        <v>0</v>
      </c>
      <c r="G11" s="21">
        <f>E11-F11</f>
        <v>2088</v>
      </c>
      <c r="H11" s="21">
        <v>2505</v>
      </c>
      <c r="I11" s="22">
        <f>G11-H11</f>
        <v>-417</v>
      </c>
      <c r="J11" s="23"/>
      <c r="K11" s="21">
        <v>2101</v>
      </c>
      <c r="L11" s="21">
        <v>2518</v>
      </c>
      <c r="M11" s="21">
        <f>K11-L11</f>
        <v>-417</v>
      </c>
      <c r="N11" s="24">
        <f t="shared" ref="N11:N16" si="0">IF(ISERROR(K11/L11-1),"-",(K11/L11-1))</f>
        <v>-0.16560762509928517</v>
      </c>
    </row>
    <row r="12" spans="2:14" ht="42.95" customHeight="1" x14ac:dyDescent="0.25">
      <c r="B12" s="17" t="s">
        <v>21</v>
      </c>
      <c r="C12" s="18" t="str">
        <f>"(c)"</f>
        <v>(c)</v>
      </c>
      <c r="D12" s="19"/>
      <c r="E12" s="20">
        <f>'[4]Cuadro Evaluación'!E11</f>
        <v>4845</v>
      </c>
      <c r="F12" s="21">
        <v>1005</v>
      </c>
      <c r="G12" s="21">
        <f>E12-F12</f>
        <v>3840</v>
      </c>
      <c r="H12" s="21">
        <v>5028</v>
      </c>
      <c r="I12" s="22">
        <f>G12-H12</f>
        <v>-1188</v>
      </c>
      <c r="J12" s="23"/>
      <c r="K12" s="21">
        <v>4961</v>
      </c>
      <c r="L12" s="21">
        <v>5235</v>
      </c>
      <c r="M12" s="21">
        <f>K12-L12</f>
        <v>-274</v>
      </c>
      <c r="N12" s="24">
        <f t="shared" si="0"/>
        <v>-5.2340019102196766E-2</v>
      </c>
    </row>
    <row r="13" spans="2:14" ht="42.95" customHeight="1" x14ac:dyDescent="0.25">
      <c r="B13" s="25" t="s">
        <v>22</v>
      </c>
      <c r="C13" s="26" t="s">
        <v>23</v>
      </c>
      <c r="D13" s="27"/>
      <c r="E13" s="28">
        <f>SUM(E10:E12)</f>
        <v>52344</v>
      </c>
      <c r="F13" s="29">
        <f>SUM(F10:F12)</f>
        <v>2111</v>
      </c>
      <c r="G13" s="29">
        <f>SUM(G10:G12)</f>
        <v>50233</v>
      </c>
      <c r="H13" s="29">
        <f>SUM(H10:H12)</f>
        <v>49036</v>
      </c>
      <c r="I13" s="30">
        <f>SUM(I10:I12)</f>
        <v>1197</v>
      </c>
      <c r="J13" s="31"/>
      <c r="K13" s="29">
        <f>SUM(K10:K12)</f>
        <v>53500</v>
      </c>
      <c r="L13" s="29">
        <f>SUM(L10:L12)</f>
        <v>50050</v>
      </c>
      <c r="M13" s="29">
        <f>SUM(M10:M12)</f>
        <v>3450</v>
      </c>
      <c r="N13" s="32">
        <f t="shared" si="0"/>
        <v>6.8931068931068928E-2</v>
      </c>
    </row>
    <row r="14" spans="2:14" ht="42.75" customHeight="1" x14ac:dyDescent="0.25">
      <c r="B14" s="33" t="s">
        <v>24</v>
      </c>
      <c r="C14" s="18" t="str">
        <f>"(e)"</f>
        <v>(e)</v>
      </c>
      <c r="D14" s="19"/>
      <c r="E14" s="20">
        <f>'[4]Cuadro Evaluación'!E13</f>
        <v>1305</v>
      </c>
      <c r="F14" s="21">
        <v>0</v>
      </c>
      <c r="G14" s="21">
        <f>E14-F14</f>
        <v>1305</v>
      </c>
      <c r="H14" s="21">
        <v>1280</v>
      </c>
      <c r="I14" s="22">
        <f>G14-H14</f>
        <v>25</v>
      </c>
      <c r="J14" s="23"/>
      <c r="K14" s="21">
        <v>1331</v>
      </c>
      <c r="L14" s="21">
        <v>1379</v>
      </c>
      <c r="M14" s="21">
        <f>K14-L14</f>
        <v>-48</v>
      </c>
      <c r="N14" s="24">
        <f t="shared" si="0"/>
        <v>-3.4807831762146524E-2</v>
      </c>
    </row>
    <row r="15" spans="2:14" ht="42.75" customHeight="1" x14ac:dyDescent="0.25">
      <c r="B15" s="33" t="s">
        <v>25</v>
      </c>
      <c r="C15" s="18" t="s">
        <v>26</v>
      </c>
      <c r="D15" s="19"/>
      <c r="E15" s="20">
        <f>'[4]Cuadro Evaluación'!E14</f>
        <v>982</v>
      </c>
      <c r="F15" s="21">
        <v>0</v>
      </c>
      <c r="G15" s="21">
        <f>E15-F15</f>
        <v>982</v>
      </c>
      <c r="H15" s="21">
        <v>124</v>
      </c>
      <c r="I15" s="22">
        <f>G15-H15</f>
        <v>858</v>
      </c>
      <c r="J15" s="23"/>
      <c r="K15" s="21">
        <v>982</v>
      </c>
      <c r="L15" s="21">
        <v>124</v>
      </c>
      <c r="M15" s="21">
        <f>K15-L15</f>
        <v>858</v>
      </c>
      <c r="N15" s="24">
        <f t="shared" si="0"/>
        <v>6.919354838709677</v>
      </c>
    </row>
    <row r="16" spans="2:14" ht="42.95" customHeight="1" x14ac:dyDescent="0.25">
      <c r="B16" s="25" t="s">
        <v>11</v>
      </c>
      <c r="C16" s="26" t="s">
        <v>27</v>
      </c>
      <c r="D16" s="27"/>
      <c r="E16" s="28">
        <f>E13+E14+E15</f>
        <v>54631</v>
      </c>
      <c r="F16" s="29">
        <f>F13+F14+F15</f>
        <v>2111</v>
      </c>
      <c r="G16" s="29">
        <f>G13+G14+G15</f>
        <v>52520</v>
      </c>
      <c r="H16" s="29">
        <f>H13+H14+H15</f>
        <v>50440</v>
      </c>
      <c r="I16" s="30">
        <f>G16-H16</f>
        <v>2080</v>
      </c>
      <c r="J16" s="31"/>
      <c r="K16" s="29">
        <f>SUM(K13:K15)</f>
        <v>55813</v>
      </c>
      <c r="L16" s="29">
        <f>SUM(L13:L15)</f>
        <v>51553</v>
      </c>
      <c r="M16" s="29">
        <f>SUM(M13:M15)</f>
        <v>4260</v>
      </c>
      <c r="N16" s="32">
        <f t="shared" si="0"/>
        <v>8.2633406397299769E-2</v>
      </c>
    </row>
    <row r="17" spans="2:14" ht="6.75" customHeight="1" x14ac:dyDescent="0.25">
      <c r="B17" s="34"/>
      <c r="C17" s="35"/>
      <c r="D17" s="19"/>
      <c r="E17" s="36"/>
      <c r="F17" s="36"/>
      <c r="G17" s="36"/>
      <c r="H17" s="36"/>
      <c r="I17" s="36"/>
      <c r="J17" s="37"/>
      <c r="K17" s="36"/>
      <c r="L17" s="36"/>
      <c r="M17" s="36"/>
      <c r="N17" s="38"/>
    </row>
    <row r="18" spans="2:14" ht="42.95" customHeight="1" x14ac:dyDescent="0.25">
      <c r="B18" s="39" t="s">
        <v>28</v>
      </c>
      <c r="C18" s="26" t="s">
        <v>29</v>
      </c>
      <c r="D18" s="19"/>
      <c r="E18" s="40">
        <f>'[4]Cuadro Evaluación'!E17</f>
        <v>789489</v>
      </c>
      <c r="F18" s="41">
        <v>789489</v>
      </c>
      <c r="G18" s="41">
        <f>'[4]Cuadro Evaluación'!E17</f>
        <v>789489</v>
      </c>
      <c r="H18" s="41">
        <v>755994</v>
      </c>
      <c r="I18" s="42">
        <f>G18-H18</f>
        <v>33495</v>
      </c>
      <c r="J18" s="43"/>
      <c r="K18" s="44"/>
      <c r="L18" s="44"/>
      <c r="M18" s="44"/>
      <c r="N18" s="45"/>
    </row>
    <row r="19" spans="2:14" ht="42.95" customHeight="1" x14ac:dyDescent="0.25">
      <c r="B19" s="39" t="s">
        <v>30</v>
      </c>
      <c r="C19" s="26" t="s">
        <v>31</v>
      </c>
      <c r="D19" s="27"/>
      <c r="E19" s="46">
        <f>ROUND(E13/E18*1000,1)</f>
        <v>66.3</v>
      </c>
      <c r="F19" s="47">
        <f>ROUND(F13/F18*1000,1)</f>
        <v>2.7</v>
      </c>
      <c r="G19" s="47">
        <f>ROUND(G13/G18*1000,1)</f>
        <v>63.6</v>
      </c>
      <c r="H19" s="47">
        <f>ROUND(H13/H18*1000,1)</f>
        <v>64.900000000000006</v>
      </c>
      <c r="I19" s="48">
        <f>G19-H19</f>
        <v>-1.3000000000000043</v>
      </c>
      <c r="J19" s="49"/>
      <c r="K19" s="44"/>
      <c r="L19" s="44"/>
      <c r="M19" s="44"/>
      <c r="N19" s="45"/>
    </row>
    <row r="20" spans="2:14" s="50" customFormat="1" ht="6" customHeight="1" x14ac:dyDescent="0.2"/>
    <row r="21" spans="2:14" s="50" customFormat="1" ht="12.75" x14ac:dyDescent="0.2">
      <c r="B21" s="51" t="s">
        <v>32</v>
      </c>
      <c r="C21" s="51"/>
      <c r="D21" s="51"/>
    </row>
    <row r="22" spans="2:14" ht="12.75" customHeight="1" x14ac:dyDescent="0.25">
      <c r="B22" s="52" t="s">
        <v>33</v>
      </c>
      <c r="C22" s="52"/>
      <c r="D22" s="52"/>
    </row>
    <row r="23" spans="2:14" s="50" customFormat="1" ht="12.75" x14ac:dyDescent="0.2">
      <c r="B23" s="51" t="s">
        <v>34</v>
      </c>
      <c r="C23" s="51"/>
      <c r="D23" s="51"/>
    </row>
    <row r="24" spans="2:14" x14ac:dyDescent="0.25">
      <c r="B24" s="65" t="s">
        <v>35</v>
      </c>
      <c r="C24" s="65"/>
      <c r="D24" s="65"/>
      <c r="E24" s="65"/>
      <c r="F24" s="65"/>
      <c r="G24" s="65"/>
      <c r="H24" s="65"/>
    </row>
    <row r="25" spans="2:14" x14ac:dyDescent="0.25">
      <c r="B25" s="65"/>
      <c r="C25" s="65"/>
      <c r="D25" s="65"/>
      <c r="E25" s="65"/>
      <c r="F25" s="65"/>
      <c r="G25" s="65"/>
      <c r="H25" s="65"/>
      <c r="K25" s="53"/>
      <c r="L25" s="53"/>
    </row>
    <row r="26" spans="2:14" x14ac:dyDescent="0.25">
      <c r="E26" s="53"/>
      <c r="G26" s="53"/>
      <c r="H26" s="53"/>
      <c r="K26" s="53"/>
      <c r="L26" s="53"/>
    </row>
  </sheetData>
  <mergeCells count="6">
    <mergeCell ref="B24:H25"/>
    <mergeCell ref="B6:C8"/>
    <mergeCell ref="E6:I6"/>
    <mergeCell ref="K6:N6"/>
    <mergeCell ref="E7:G7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G13 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Pandemia</vt:lpstr>
      <vt:lpstr>'Cuadro Pandemia'!Área_de_impresión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2022-06-22T12:31:40Z</dcterms:created>
  <dcterms:modified xsi:type="dcterms:W3CDTF">2022-06-22T21:23:12Z</dcterms:modified>
</cp:coreProperties>
</file>