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2\JUNIO 2022\"/>
    </mc:Choice>
  </mc:AlternateContent>
  <xr:revisionPtr revIDLastSave="0" documentId="13_ncr:1_{BD285D77-BD89-499E-98BC-3E0D8442C8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1" l="1"/>
  <c r="C51" i="1" l="1"/>
  <c r="J35" i="1" l="1"/>
  <c r="I35" i="1"/>
  <c r="H35" i="1"/>
  <c r="G35" i="1"/>
  <c r="F35" i="1"/>
  <c r="E39" i="1"/>
  <c r="E36" i="1" s="1"/>
  <c r="E35" i="1" s="1"/>
  <c r="E19" i="1"/>
  <c r="E18" i="1"/>
  <c r="E17" i="1"/>
  <c r="E16" i="1"/>
  <c r="E15" i="1"/>
  <c r="E14" i="1"/>
  <c r="E12" i="1"/>
  <c r="E11" i="1"/>
  <c r="E10" i="1"/>
  <c r="J9" i="1" l="1"/>
  <c r="I9" i="1"/>
  <c r="H9" i="1"/>
  <c r="G9" i="1"/>
  <c r="F9" i="1"/>
  <c r="E9" i="1"/>
  <c r="J13" i="1"/>
  <c r="I13" i="1"/>
  <c r="H13" i="1"/>
  <c r="G13" i="1"/>
  <c r="F13" i="1"/>
  <c r="J20" i="1"/>
  <c r="I20" i="1"/>
  <c r="H20" i="1"/>
  <c r="G20" i="1"/>
  <c r="F20" i="1"/>
  <c r="E13" i="1"/>
  <c r="E20" i="1"/>
  <c r="F8" i="1" l="1"/>
  <c r="G8" i="1"/>
  <c r="H8" i="1"/>
  <c r="E8" i="1"/>
  <c r="I8" i="1"/>
  <c r="J8" i="1"/>
  <c r="H46" i="1"/>
  <c r="I46" i="1"/>
  <c r="E46" i="1"/>
  <c r="F46" i="1"/>
  <c r="G46" i="1"/>
  <c r="J47" i="1" l="1"/>
  <c r="H47" i="1"/>
</calcChain>
</file>

<file path=xl/sharedStrings.xml><?xml version="1.0" encoding="utf-8"?>
<sst xmlns="http://schemas.openxmlformats.org/spreadsheetml/2006/main" count="98" uniqueCount="70">
  <si>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</si>
  <si>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</si>
  <si>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</si>
  <si>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</si>
  <si>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</si>
  <si>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</si>
  <si>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</si>
  <si>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Junio 2022 - Acumulado</t>
  </si>
  <si>
    <t>DEL</t>
  </si>
  <si>
    <t>pesos</t>
  </si>
  <si>
    <t>USO DEL.CTO.</t>
  </si>
  <si>
    <t>DEVENGADO</t>
  </si>
  <si>
    <t>BASE CAJA</t>
  </si>
  <si>
    <t>PRESTAMO</t>
  </si>
  <si>
    <t>DE ORIGEN</t>
  </si>
  <si>
    <t>Amortización</t>
  </si>
  <si>
    <t>Intereses</t>
  </si>
  <si>
    <t xml:space="preserve"> GOBIERNO NACIONAL</t>
  </si>
  <si>
    <t>FONDOS FIDUCIARIOS</t>
  </si>
  <si>
    <t>FONDO FIDUCIARIO DESARROLLO PROVINCIAL-CAMESA-</t>
  </si>
  <si>
    <t>Pesos</t>
  </si>
  <si>
    <t>Programa Federal de Desendeudamiento</t>
  </si>
  <si>
    <t>Fondo Fiduciario de Infraestructura Regional - San Juan Conectado</t>
  </si>
  <si>
    <t>OTROS ENTES DEL ESTADO NACIONAL</t>
  </si>
  <si>
    <t>SUPERINTENDENCIA DEL SERVICIO DE SALUD</t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</si>
  <si>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</si>
  <si>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>Administracion Federal de Ingresos Publicos--DECRETO 1123-MHF-2013-Convenio mayores costos</t>
  </si>
  <si>
    <t>Programa Federal De Fortalecimiento Operativo en Areas de Seg. Y Salud--PROFEDESS--</t>
  </si>
  <si>
    <t>Fondo de Garantia de Sustentabilidad</t>
  </si>
  <si>
    <t>Administración Federal de Ingresos Públicos- Ley 1593-I Plan de Pago Previsional J 607314</t>
  </si>
  <si>
    <t>FINANCIAMIENTO DE ORGANISMOS MULTILATERALES DE CREDITO</t>
  </si>
  <si>
    <t>Fondo KUWAITI</t>
  </si>
  <si>
    <t>dólar</t>
  </si>
  <si>
    <t>Fondo OPEP-Organización de Países Exportadores de Petróleo-</t>
  </si>
  <si>
    <t xml:space="preserve">BID Nº 899Y Nº4150-Programa de Servicio Agrícolas Pciales </t>
  </si>
  <si>
    <t>BID Nº 2573--OC-AR</t>
  </si>
  <si>
    <t>FIDA Nº 713</t>
  </si>
  <si>
    <t>BID-AR-L-1022 Y BID1798-OC-AR-Prog.para el Des.dela Pccion y Empleo de la Pcia.San Juan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</si>
  <si>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</si>
  <si>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</si>
  <si>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</si>
  <si>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</si>
  <si>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</si>
  <si>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BID 3806 -PROSAP IV-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</si>
  <si>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</si>
  <si>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</si>
  <si>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</si>
  <si>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</si>
  <si>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</si>
  <si>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</si>
  <si>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</si>
  <si>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</si>
  <si>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</si>
  <si>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</si>
  <si>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</si>
  <si>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-Ley 2359- I- FGS-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</si>
  <si>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</si>
  <si>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</si>
  <si>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</si>
  <si>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</si>
  <si>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</si>
  <si>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</si>
  <si>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</si>
  <si>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</si>
  <si>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Nº 2:</t>
    </r>
    <r>
      <rPr>
        <sz val="11"/>
        <color theme="1"/>
        <rFont val="Calibri"/>
        <family val="2"/>
        <scheme val="minor"/>
      </rPr>
      <t xml:space="preserve"> El prestamo es ejecutado y cancelado por el OD Instituto Provincial de la Vivienda.-</t>
    </r>
  </si>
  <si>
    <r>
      <t xml:space="preserve">Nota Nº3: </t>
    </r>
    <r>
      <rPr>
        <sz val="11"/>
        <color theme="1"/>
        <rFont val="Calibri"/>
        <family val="2"/>
        <scheme val="minor"/>
      </rPr>
      <t>En conciliación con la Unidad Ejecutora del I.P.V. Préstamo Cancelado.-</t>
    </r>
  </si>
  <si>
    <t>Nota Nº4: Este préstamo fue cancelado.</t>
  </si>
  <si>
    <r>
      <t xml:space="preserve">Nota N°5: </t>
    </r>
    <r>
      <rPr>
        <sz val="11"/>
        <color theme="1"/>
        <rFont val="Calibri"/>
        <family val="2"/>
        <scheme val="minor"/>
      </rPr>
      <t>Deuda Reformulada por ley 27260, plan de pago N° J229162</t>
    </r>
  </si>
  <si>
    <r>
      <t xml:space="preserve">Nota  N°1: </t>
    </r>
    <r>
      <rPr>
        <sz val="11"/>
        <color theme="1"/>
        <rFont val="Calibri"/>
        <family val="2"/>
        <scheme val="minor"/>
      </rPr>
      <t>LOS IMPORTES ESTAN EN MILES, en el caso de prestamos  en dolares se trabajo con una cotización: $125,23  (c</t>
    </r>
    <r>
      <rPr>
        <i/>
        <sz val="10"/>
        <rFont val="Arial"/>
        <family val="2"/>
      </rPr>
      <t>otización del dólar al 30/06/2022)</t>
    </r>
  </si>
  <si>
    <t>Deuda Flotante 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</si>
</sst>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$_-;\-* #,##0.00\ _$_-;_-* &quot;-&quot;??\ _$_-;_-@_-"/>
    <numFmt numFmtId="165" formatCode="_-* #,##0.00\ [$USD]_-;\-* #,##0.00\ [$USD]_-;_-* &quot;-&quot;??\ [$USD]_-;_-@_-"/>
    <numFmt numFmtId="166" formatCode="_-* #,##0\ _P_t_s_-;\-* #,##0\ _P_t_s_-;_-* &quot;- &quot;_P_t_s_-;_-@_-"/>
    <numFmt numFmtId="167" formatCode="_-* #,##0.00\ _P_t_s_-;\-* #,##0.00\ _P_t_s_-;_-* \-??\ _P_t_s_-;_-@_-"/>
    <numFmt numFmtId="168" formatCode="_-* #,##0\ _P_t_s_-;\-* #,##0\ _P_t_s_-;_-* \-??\ _P_t_s_-;_-@_-"/>
    <numFmt numFmtId="169" formatCode="#,###"/>
    <numFmt numFmtId="170" formatCode="mmm\-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libri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Lucida Sans Unicode"/>
      <family val="2"/>
    </font>
    <font>
      <sz val="11"/>
      <color indexed="20"/>
      <name val="Calibri"/>
      <family val="2"/>
    </font>
    <font>
      <i/>
      <sz val="10"/>
      <name val="Arial"/>
      <family val="2"/>
    </font>
    <font>
      <b/>
      <sz val="15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2" applyNumberFormat="0" applyAlignment="0" applyProtection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65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65" fontId="6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4" fontId="8" fillId="4" borderId="11" xfId="4" applyNumberFormat="1" applyFont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6" fontId="7" fillId="5" borderId="16" xfId="0" applyNumberFormat="1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/>
    <xf numFmtId="0" fontId="7" fillId="0" borderId="17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center" vertical="center"/>
    </xf>
    <xf numFmtId="168" fontId="7" fillId="0" borderId="17" xfId="5" applyNumberFormat="1" applyFont="1" applyBorder="1" applyAlignment="1">
      <alignment horizontal="center" vertical="center"/>
    </xf>
    <xf numFmtId="0" fontId="0" fillId="0" borderId="7" xfId="0" applyFont="1" applyFill="1" applyBorder="1"/>
    <xf numFmtId="17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5" fontId="0" fillId="6" borderId="8" xfId="5" applyNumberFormat="1" applyFont="1" applyFill="1" applyBorder="1" applyAlignment="1" applyProtection="1">
      <alignment horizontal="center" vertical="center"/>
    </xf>
    <xf numFmtId="168" fontId="0" fillId="6" borderId="8" xfId="5" applyNumberFormat="1" applyFont="1" applyFill="1" applyBorder="1" applyAlignment="1" applyProtection="1">
      <alignment horizontal="center" vertical="center"/>
    </xf>
    <xf numFmtId="168" fontId="13" fillId="7" borderId="8" xfId="2" applyNumberFormat="1" applyFont="1" applyFill="1" applyBorder="1" applyAlignment="1" applyProtection="1"/>
    <xf numFmtId="168" fontId="13" fillId="7" borderId="7" xfId="2" applyNumberFormat="1" applyFont="1" applyFill="1" applyBorder="1" applyAlignment="1" applyProtection="1">
      <alignment horizontal="center" vertical="center"/>
    </xf>
    <xf numFmtId="0" fontId="7" fillId="0" borderId="18" xfId="0" applyFont="1" applyBorder="1" applyAlignment="1">
      <alignment horizontal="left" vertical="center" indent="2"/>
    </xf>
    <xf numFmtId="0" fontId="0" fillId="0" borderId="18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5" borderId="20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7" fontId="11" fillId="0" borderId="0" xfId="5" applyNumberFormat="1" applyFont="1" applyAlignment="1">
      <alignment vertical="center"/>
    </xf>
    <xf numFmtId="168" fontId="0" fillId="0" borderId="7" xfId="5" applyNumberFormat="1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>
      <alignment horizontal="center"/>
    </xf>
    <xf numFmtId="168" fontId="0" fillId="0" borderId="8" xfId="5" applyNumberFormat="1" applyFont="1" applyFill="1" applyBorder="1" applyAlignment="1" applyProtection="1"/>
    <xf numFmtId="166" fontId="7" fillId="0" borderId="20" xfId="0" applyNumberFormat="1" applyFont="1" applyFill="1" applyBorder="1" applyAlignment="1">
      <alignment vertical="center"/>
    </xf>
    <xf numFmtId="168" fontId="7" fillId="0" borderId="19" xfId="5" applyNumberFormat="1" applyFont="1" applyFill="1" applyBorder="1" applyAlignment="1">
      <alignment horizontal="center" vertical="center"/>
    </xf>
    <xf numFmtId="0" fontId="0" fillId="0" borderId="7" xfId="0" applyFill="1" applyBorder="1"/>
    <xf numFmtId="168" fontId="0" fillId="0" borderId="8" xfId="5" applyNumberFormat="1" applyFont="1" applyFill="1" applyBorder="1" applyAlignment="1" applyProtection="1">
      <alignment horizontal="center" vertical="center"/>
    </xf>
    <xf numFmtId="169" fontId="0" fillId="0" borderId="7" xfId="5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168" fontId="0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/>
    <xf numFmtId="168" fontId="12" fillId="7" borderId="7" xfId="2" applyNumberFormat="1" applyFont="1" applyFill="1" applyBorder="1" applyAlignment="1" applyProtection="1"/>
    <xf numFmtId="0" fontId="0" fillId="0" borderId="7" xfId="0" applyFont="1" applyFill="1" applyBorder="1" applyAlignment="1">
      <alignment horizontal="left"/>
    </xf>
    <xf numFmtId="0" fontId="15" fillId="0" borderId="7" xfId="3" applyFont="1" applyFill="1" applyBorder="1" applyAlignment="1">
      <alignment horizontal="center"/>
    </xf>
    <xf numFmtId="168" fontId="15" fillId="0" borderId="8" xfId="3" applyNumberFormat="1" applyFont="1" applyFill="1" applyBorder="1" applyAlignment="1" applyProtection="1">
      <alignment horizontal="center" vertical="center"/>
    </xf>
    <xf numFmtId="168" fontId="15" fillId="0" borderId="8" xfId="3" applyNumberFormat="1" applyFont="1" applyFill="1" applyBorder="1" applyAlignment="1" applyProtection="1"/>
    <xf numFmtId="168" fontId="15" fillId="0" borderId="7" xfId="3" applyNumberFormat="1" applyFont="1" applyFill="1" applyBorder="1" applyAlignment="1" applyProtection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8" fontId="7" fillId="0" borderId="23" xfId="5" applyNumberFormat="1" applyFont="1" applyFill="1" applyBorder="1" applyAlignment="1" applyProtection="1">
      <alignment horizontal="center" vertical="center"/>
    </xf>
    <xf numFmtId="168" fontId="7" fillId="0" borderId="23" xfId="5" applyNumberFormat="1" applyFont="1" applyFill="1" applyBorder="1" applyAlignment="1" applyProtection="1"/>
    <xf numFmtId="167" fontId="0" fillId="0" borderId="22" xfId="5" applyNumberFormat="1" applyFont="1" applyFill="1" applyBorder="1" applyAlignment="1" applyProtection="1">
      <alignment horizontal="center" vertical="center"/>
    </xf>
    <xf numFmtId="168" fontId="0" fillId="0" borderId="22" xfId="5" applyNumberFormat="1" applyFont="1" applyFill="1" applyBorder="1" applyAlignment="1" applyProtection="1">
      <alignment horizontal="center" vertical="center"/>
    </xf>
    <xf numFmtId="167" fontId="0" fillId="0" borderId="23" xfId="5" applyNumberFormat="1" applyFont="1" applyFill="1" applyBorder="1" applyAlignment="1" applyProtection="1">
      <alignment horizontal="center" vertical="center"/>
    </xf>
    <xf numFmtId="168" fontId="16" fillId="0" borderId="22" xfId="5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7" fontId="7" fillId="0" borderId="24" xfId="0" applyNumberFormat="1" applyFont="1" applyBorder="1"/>
    <xf numFmtId="168" fontId="7" fillId="0" borderId="25" xfId="0" applyNumberFormat="1" applyFont="1" applyBorder="1" applyAlignment="1">
      <alignment horizontal="center" vertical="center"/>
    </xf>
    <xf numFmtId="168" fontId="7" fillId="0" borderId="25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3" fontId="7" fillId="0" borderId="26" xfId="0" applyNumberFormat="1" applyFont="1" applyBorder="1"/>
    <xf numFmtId="3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/>
    <xf numFmtId="3" fontId="7" fillId="0" borderId="10" xfId="0" applyNumberFormat="1" applyFont="1" applyBorder="1" applyAlignment="1">
      <alignment horizontal="center" vertical="center"/>
    </xf>
    <xf numFmtId="168" fontId="0" fillId="0" borderId="10" xfId="5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8" fontId="16" fillId="0" borderId="0" xfId="5" applyNumberFormat="1" applyFont="1" applyFill="1" applyBorder="1" applyAlignment="1" applyProtection="1">
      <alignment horizontal="center" vertical="center"/>
    </xf>
    <xf numFmtId="168" fontId="0" fillId="0" borderId="0" xfId="5" applyNumberFormat="1" applyFont="1" applyFill="1" applyBorder="1" applyAlignment="1" applyProtection="1">
      <alignment horizontal="center" vertical="center"/>
    </xf>
    <xf numFmtId="167" fontId="11" fillId="0" borderId="0" xfId="5" applyNumberFormat="1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8" fontId="0" fillId="0" borderId="0" xfId="5" applyNumberFormat="1" applyFont="1" applyFill="1" applyBorder="1" applyAlignment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168" fontId="0" fillId="0" borderId="0" xfId="0" applyNumberFormat="1" applyFont="1"/>
    <xf numFmtId="170" fontId="0" fillId="0" borderId="7" xfId="0" applyNumberFormat="1" applyFont="1" applyFill="1" applyBorder="1" applyAlignment="1">
      <alignment horizontal="center"/>
    </xf>
    <xf numFmtId="170" fontId="7" fillId="0" borderId="18" xfId="0" applyNumberFormat="1" applyFont="1" applyBorder="1" applyAlignment="1">
      <alignment horizontal="center"/>
    </xf>
    <xf numFmtId="170" fontId="14" fillId="0" borderId="19" xfId="0" applyNumberFormat="1" applyFont="1" applyBorder="1" applyAlignment="1">
      <alignment horizontal="center" vertical="center"/>
    </xf>
    <xf numFmtId="0" fontId="7" fillId="6" borderId="27" xfId="0" applyFont="1" applyFill="1" applyBorder="1"/>
    <xf numFmtId="0" fontId="7" fillId="6" borderId="27" xfId="0" applyFont="1" applyFill="1" applyBorder="1" applyAlignment="1">
      <alignment horizontal="center"/>
    </xf>
    <xf numFmtId="168" fontId="7" fillId="6" borderId="28" xfId="0" applyNumberFormat="1" applyFont="1" applyFill="1" applyBorder="1"/>
    <xf numFmtId="0" fontId="0" fillId="6" borderId="27" xfId="0" applyFont="1" applyFill="1" applyBorder="1" applyAlignment="1">
      <alignment wrapText="1"/>
    </xf>
    <xf numFmtId="0" fontId="0" fillId="6" borderId="27" xfId="0" applyFont="1" applyFill="1" applyBorder="1" applyAlignment="1">
      <alignment horizontal="center" wrapText="1"/>
    </xf>
    <xf numFmtId="168" fontId="0" fillId="6" borderId="28" xfId="5" applyNumberFormat="1" applyFont="1" applyFill="1" applyBorder="1" applyAlignment="1" applyProtection="1"/>
    <xf numFmtId="0" fontId="0" fillId="6" borderId="27" xfId="0" applyFont="1" applyFill="1" applyBorder="1"/>
    <xf numFmtId="0" fontId="0" fillId="6" borderId="27" xfId="0" applyFont="1" applyFill="1" applyBorder="1" applyAlignment="1">
      <alignment horizontal="center"/>
    </xf>
    <xf numFmtId="0" fontId="0" fillId="6" borderId="29" xfId="0" applyFont="1" applyFill="1" applyBorder="1"/>
    <xf numFmtId="0" fontId="0" fillId="6" borderId="29" xfId="0" applyFont="1" applyFill="1" applyBorder="1" applyAlignment="1">
      <alignment horizontal="center"/>
    </xf>
    <xf numFmtId="168" fontId="0" fillId="6" borderId="29" xfId="5" applyNumberFormat="1" applyFont="1" applyFill="1" applyBorder="1" applyAlignment="1" applyProtection="1"/>
    <xf numFmtId="0" fontId="17" fillId="6" borderId="9" xfId="1" applyFont="1" applyFill="1" applyBorder="1" applyAlignment="1">
      <alignment horizontal="center"/>
    </xf>
    <xf numFmtId="0" fontId="17" fillId="6" borderId="4" xfId="1" applyFont="1" applyFill="1" applyBorder="1" applyAlignment="1">
      <alignment horizontal="center"/>
    </xf>
    <xf numFmtId="0" fontId="17" fillId="6" borderId="5" xfId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" fontId="7" fillId="0" borderId="9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/>
    </xf>
    <xf numFmtId="166" fontId="7" fillId="0" borderId="30" xfId="0" applyNumberFormat="1" applyFont="1" applyFill="1" applyBorder="1" applyAlignment="1"/>
  </cellXfs>
  <cellStyles count="6">
    <cellStyle name="Bueno" xfId="2" builtinId="26"/>
    <cellStyle name="Encabezado 1" xfId="1" builtinId="16"/>
    <cellStyle name="Entrada" xfId="4" builtinId="20"/>
    <cellStyle name="Incorrecto" xfId="3" builtinId="27"/>
    <cellStyle name="Millares 2" xfId="5" xr:uid="{00000000-0005-0000-0000-000004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tabSelected="1" workbookViewId="0">
      <selection activeCell="E20" sqref="E20"/>
    </sheetView>
  </sheetViews>
  <sheetFormatPr baseColWidth="10" defaultRowHeight="15" x14ac:dyDescent="0.25"/>
  <cols>
    <col min="1" max="1" width="87.28515625" customWidth="1"/>
    <col min="2" max="2" width="15" bestFit="1" customWidth="1"/>
    <col min="3" max="3" width="13.42578125" customWidth="1"/>
    <col min="4" max="4" width="18" hidden="1" customWidth="1"/>
    <col min="5" max="5" width="14.5703125" bestFit="1" customWidth="1"/>
    <col min="6" max="6" width="14.140625" bestFit="1" customWidth="1"/>
    <col min="7" max="7" width="13.5703125" bestFit="1" customWidth="1"/>
    <col min="8" max="8" width="13.7109375" bestFit="1" customWidth="1"/>
    <col min="9" max="9" width="13.5703125" bestFit="1" customWidth="1"/>
    <col min="10" max="10" width="13.7109375" bestFit="1" customWidth="1"/>
  </cols>
  <sheetData>
    <row r="1" spans="1:11" ht="15.75" x14ac:dyDescent="0.25">
      <c r="A1" s="2" t="s">
        <v>0</v>
      </c>
      <c r="B1" s="3"/>
      <c r="C1" s="2"/>
      <c r="D1" s="4"/>
      <c r="E1" s="4"/>
      <c r="F1" s="1"/>
      <c r="G1" s="1"/>
      <c r="H1" s="1"/>
      <c r="I1" s="1"/>
      <c r="J1" s="1"/>
      <c r="K1" s="1"/>
    </row>
    <row r="2" spans="1:11" ht="15.75" x14ac:dyDescent="0.25">
      <c r="A2" s="2" t="s">
        <v>1</v>
      </c>
      <c r="B2" s="3"/>
      <c r="C2" s="2"/>
      <c r="D2" s="4"/>
      <c r="E2" s="4"/>
      <c r="F2" s="1"/>
      <c r="G2" s="1"/>
      <c r="H2" s="1"/>
      <c r="I2" s="1"/>
      <c r="J2" s="1"/>
      <c r="K2" s="1"/>
    </row>
    <row r="3" spans="1:11" ht="15.75" x14ac:dyDescent="0.25">
      <c r="A3" s="2"/>
      <c r="B3" s="3"/>
      <c r="C3" s="2"/>
      <c r="D3" s="4"/>
      <c r="E3" s="4"/>
      <c r="F3" s="1"/>
      <c r="G3" s="1"/>
      <c r="H3" s="1"/>
      <c r="I3" s="1"/>
      <c r="J3" s="1"/>
      <c r="K3" s="1"/>
    </row>
    <row r="4" spans="1:11" ht="16.5" thickBot="1" x14ac:dyDescent="0.3">
      <c r="A4" s="2" t="s">
        <v>2</v>
      </c>
      <c r="B4" s="3"/>
      <c r="C4" s="2"/>
      <c r="D4" s="4"/>
      <c r="E4" s="4"/>
      <c r="F4" s="1"/>
      <c r="G4" s="1"/>
      <c r="H4" s="1"/>
      <c r="I4" s="1"/>
      <c r="J4" s="1"/>
      <c r="K4" s="1"/>
    </row>
    <row r="5" spans="1:11" ht="16.5" thickBot="1" x14ac:dyDescent="0.3">
      <c r="A5" s="117" t="s">
        <v>3</v>
      </c>
      <c r="B5" s="5" t="s">
        <v>4</v>
      </c>
      <c r="C5" s="6" t="s">
        <v>5</v>
      </c>
      <c r="D5" s="7" t="s">
        <v>6</v>
      </c>
      <c r="E5" s="8" t="s">
        <v>6</v>
      </c>
      <c r="F5" s="120" t="s">
        <v>7</v>
      </c>
      <c r="G5" s="121"/>
      <c r="H5" s="121"/>
      <c r="I5" s="121"/>
      <c r="J5" s="122"/>
      <c r="K5" s="1"/>
    </row>
    <row r="6" spans="1:11" ht="16.5" thickBot="1" x14ac:dyDescent="0.3">
      <c r="A6" s="118"/>
      <c r="B6" s="9" t="s">
        <v>8</v>
      </c>
      <c r="C6" s="10"/>
      <c r="D6" s="11" t="s">
        <v>9</v>
      </c>
      <c r="E6" s="12"/>
      <c r="F6" s="123" t="s">
        <v>10</v>
      </c>
      <c r="G6" s="125" t="s">
        <v>11</v>
      </c>
      <c r="H6" s="126"/>
      <c r="I6" s="125" t="s">
        <v>12</v>
      </c>
      <c r="J6" s="127"/>
      <c r="K6" s="1"/>
    </row>
    <row r="7" spans="1:11" ht="24" thickBot="1" x14ac:dyDescent="0.3">
      <c r="A7" s="119"/>
      <c r="B7" s="13" t="s">
        <v>13</v>
      </c>
      <c r="C7" s="14" t="s">
        <v>14</v>
      </c>
      <c r="D7" s="15">
        <v>44926</v>
      </c>
      <c r="E7" s="16">
        <v>44742</v>
      </c>
      <c r="F7" s="124"/>
      <c r="G7" s="17" t="s">
        <v>15</v>
      </c>
      <c r="H7" s="17" t="s">
        <v>16</v>
      </c>
      <c r="I7" s="18" t="s">
        <v>15</v>
      </c>
      <c r="J7" s="17" t="s">
        <v>16</v>
      </c>
      <c r="K7" s="1"/>
    </row>
    <row r="8" spans="1:11" ht="15.75" thickBot="1" x14ac:dyDescent="0.3">
      <c r="A8" s="19" t="s">
        <v>17</v>
      </c>
      <c r="B8" s="20"/>
      <c r="C8" s="21"/>
      <c r="D8" s="22">
        <v>5530667.9519599993</v>
      </c>
      <c r="E8" s="23">
        <f>+E9+E13</f>
        <v>5183422.1998400008</v>
      </c>
      <c r="F8" s="23">
        <f t="shared" ref="F8:J8" si="0">+F9+F13</f>
        <v>26472.429</v>
      </c>
      <c r="G8" s="23">
        <f t="shared" si="0"/>
        <v>1009713.49365</v>
      </c>
      <c r="H8" s="23">
        <f t="shared" si="0"/>
        <v>1306255.5054099998</v>
      </c>
      <c r="I8" s="23">
        <f t="shared" si="0"/>
        <v>1009713.49365</v>
      </c>
      <c r="J8" s="129">
        <f t="shared" si="0"/>
        <v>1306255.5054099998</v>
      </c>
      <c r="K8" s="1"/>
    </row>
    <row r="9" spans="1:11" ht="15.75" thickTop="1" x14ac:dyDescent="0.25">
      <c r="A9" s="24" t="s">
        <v>18</v>
      </c>
      <c r="B9" s="25"/>
      <c r="C9" s="25"/>
      <c r="D9" s="26">
        <v>1083358.81641</v>
      </c>
      <c r="E9" s="26">
        <f>+E10+E12+E11</f>
        <v>869867.74078000023</v>
      </c>
      <c r="F9" s="26">
        <f t="shared" ref="F9:J9" si="1">+F10+F12+F11</f>
        <v>26472.429</v>
      </c>
      <c r="G9" s="26">
        <f t="shared" si="1"/>
        <v>652088.72781999991</v>
      </c>
      <c r="H9" s="26">
        <f t="shared" si="1"/>
        <v>22006.017019999999</v>
      </c>
      <c r="I9" s="26">
        <f t="shared" si="1"/>
        <v>652088.72781999991</v>
      </c>
      <c r="J9" s="26">
        <f t="shared" si="1"/>
        <v>22006.017019999999</v>
      </c>
      <c r="K9" s="1"/>
    </row>
    <row r="10" spans="1:11" x14ac:dyDescent="0.25">
      <c r="A10" s="27" t="s">
        <v>19</v>
      </c>
      <c r="B10" s="100">
        <v>45170</v>
      </c>
      <c r="C10" s="29" t="s">
        <v>20</v>
      </c>
      <c r="D10" s="31">
        <v>787028.80223000003</v>
      </c>
      <c r="E10" s="31">
        <f>+D10+F10-G10</f>
        <v>173762.26507000008</v>
      </c>
      <c r="F10" s="32"/>
      <c r="G10" s="33">
        <v>613266.53715999995</v>
      </c>
      <c r="H10" s="33">
        <v>1088.39337</v>
      </c>
      <c r="I10" s="33">
        <v>613266.53715999995</v>
      </c>
      <c r="J10" s="33">
        <v>1088.39337</v>
      </c>
      <c r="K10" s="1"/>
    </row>
    <row r="11" spans="1:11" x14ac:dyDescent="0.25">
      <c r="A11" s="27" t="s">
        <v>21</v>
      </c>
      <c r="B11" s="100">
        <v>47515</v>
      </c>
      <c r="C11" s="29" t="s">
        <v>20</v>
      </c>
      <c r="D11" s="31">
        <v>708455.2373700001</v>
      </c>
      <c r="E11" s="31">
        <f t="shared" ref="E11:E12" si="2">+D11+F11-G11</f>
        <v>669633.04671000014</v>
      </c>
      <c r="F11" s="32"/>
      <c r="G11" s="33">
        <v>38822.19066</v>
      </c>
      <c r="H11" s="33">
        <v>20049.00405</v>
      </c>
      <c r="I11" s="33">
        <v>38822.19066</v>
      </c>
      <c r="J11" s="33">
        <v>20049.00405</v>
      </c>
      <c r="K11" s="1"/>
    </row>
    <row r="12" spans="1:11" x14ac:dyDescent="0.25">
      <c r="A12" s="27" t="s">
        <v>22</v>
      </c>
      <c r="B12" s="100">
        <v>47515</v>
      </c>
      <c r="C12" s="29" t="s">
        <v>20</v>
      </c>
      <c r="D12" s="31"/>
      <c r="E12" s="31">
        <f t="shared" si="2"/>
        <v>26472.429</v>
      </c>
      <c r="F12" s="32">
        <v>26472.429</v>
      </c>
      <c r="G12" s="33"/>
      <c r="H12" s="33">
        <v>868.61959999999999</v>
      </c>
      <c r="I12" s="33">
        <v>0</v>
      </c>
      <c r="J12" s="33">
        <v>868.61959999999999</v>
      </c>
      <c r="K12" s="1"/>
    </row>
    <row r="13" spans="1:11" x14ac:dyDescent="0.25">
      <c r="A13" s="34" t="s">
        <v>23</v>
      </c>
      <c r="B13" s="101"/>
      <c r="C13" s="35"/>
      <c r="D13" s="36">
        <v>4447309.1355499998</v>
      </c>
      <c r="E13" s="36">
        <f>SUM(E14:E19)</f>
        <v>4313554.4590600003</v>
      </c>
      <c r="F13" s="36">
        <f t="shared" ref="F13:J13" si="3">SUM(F14:F19)</f>
        <v>0</v>
      </c>
      <c r="G13" s="36">
        <f t="shared" si="3"/>
        <v>357624.76583000005</v>
      </c>
      <c r="H13" s="36">
        <f t="shared" si="3"/>
        <v>1284249.4883899998</v>
      </c>
      <c r="I13" s="36">
        <f t="shared" si="3"/>
        <v>357624.76583000005</v>
      </c>
      <c r="J13" s="36">
        <f t="shared" si="3"/>
        <v>1284249.4883899998</v>
      </c>
      <c r="K13" s="128"/>
    </row>
    <row r="14" spans="1:11" x14ac:dyDescent="0.25">
      <c r="A14" s="27" t="s">
        <v>24</v>
      </c>
      <c r="B14" s="100"/>
      <c r="C14" s="29" t="s">
        <v>20</v>
      </c>
      <c r="D14" s="31">
        <v>10766</v>
      </c>
      <c r="E14" s="31">
        <f t="shared" ref="E14:E19" si="4">+D14+F14-G14</f>
        <v>10766</v>
      </c>
      <c r="F14" s="32"/>
      <c r="G14" s="33"/>
      <c r="H14" s="33"/>
      <c r="I14" s="33">
        <v>0</v>
      </c>
      <c r="J14" s="33">
        <v>0</v>
      </c>
      <c r="K14" s="1"/>
    </row>
    <row r="15" spans="1:11" x14ac:dyDescent="0.25">
      <c r="A15" s="27" t="s">
        <v>25</v>
      </c>
      <c r="B15" s="100">
        <v>44621</v>
      </c>
      <c r="C15" s="29" t="s">
        <v>20</v>
      </c>
      <c r="D15" s="31">
        <v>9303.1795199999979</v>
      </c>
      <c r="E15" s="31">
        <f t="shared" si="4"/>
        <v>4419.8099699999975</v>
      </c>
      <c r="F15" s="32"/>
      <c r="G15" s="33">
        <v>4883.3695500000003</v>
      </c>
      <c r="H15" s="33">
        <v>185.05123</v>
      </c>
      <c r="I15" s="33">
        <v>4883.3695500000003</v>
      </c>
      <c r="J15" s="33">
        <v>185.05123</v>
      </c>
      <c r="K15" s="1"/>
    </row>
    <row r="16" spans="1:11" x14ac:dyDescent="0.25">
      <c r="A16" s="27" t="s">
        <v>26</v>
      </c>
      <c r="B16" s="100">
        <v>46966</v>
      </c>
      <c r="C16" s="29" t="s">
        <v>20</v>
      </c>
      <c r="D16" s="31">
        <v>80013.046199999997</v>
      </c>
      <c r="E16" s="31">
        <f t="shared" si="4"/>
        <v>75217.829419999995</v>
      </c>
      <c r="F16" s="32"/>
      <c r="G16" s="33">
        <v>4795.2167799999997</v>
      </c>
      <c r="H16" s="33">
        <v>1847.0386900000001</v>
      </c>
      <c r="I16" s="33">
        <v>4795.2167799999997</v>
      </c>
      <c r="J16" s="33">
        <v>1847.0386900000001</v>
      </c>
      <c r="K16" s="1"/>
    </row>
    <row r="17" spans="1:13" x14ac:dyDescent="0.25">
      <c r="A17" s="27" t="s">
        <v>27</v>
      </c>
      <c r="B17" s="100">
        <v>44105</v>
      </c>
      <c r="C17" s="29" t="s">
        <v>20</v>
      </c>
      <c r="D17" s="31">
        <v>112.15111999999999</v>
      </c>
      <c r="E17" s="31">
        <f t="shared" si="4"/>
        <v>112.15111999999999</v>
      </c>
      <c r="F17" s="32"/>
      <c r="G17" s="33"/>
      <c r="H17" s="33"/>
      <c r="I17" s="33">
        <v>0</v>
      </c>
      <c r="J17" s="33">
        <v>0</v>
      </c>
      <c r="K17" s="1"/>
      <c r="L17" s="1"/>
      <c r="M17" s="1"/>
    </row>
    <row r="18" spans="1:13" x14ac:dyDescent="0.25">
      <c r="A18" s="27" t="s">
        <v>28</v>
      </c>
      <c r="B18" s="100">
        <v>44958</v>
      </c>
      <c r="C18" s="29" t="s">
        <v>20</v>
      </c>
      <c r="D18" s="31">
        <v>3913244</v>
      </c>
      <c r="E18" s="31">
        <f t="shared" si="4"/>
        <v>3913244</v>
      </c>
      <c r="F18" s="32"/>
      <c r="G18" s="33"/>
      <c r="H18" s="33">
        <v>1177238.6144699999</v>
      </c>
      <c r="I18" s="33">
        <v>0</v>
      </c>
      <c r="J18" s="33">
        <v>1177238.6144699999</v>
      </c>
      <c r="K18" s="1"/>
      <c r="L18" s="1"/>
      <c r="M18" s="1"/>
    </row>
    <row r="19" spans="1:13" x14ac:dyDescent="0.25">
      <c r="A19" s="27" t="s">
        <v>29</v>
      </c>
      <c r="B19" s="100">
        <v>50161</v>
      </c>
      <c r="C19" s="29" t="s">
        <v>20</v>
      </c>
      <c r="D19" s="31">
        <v>657740.84804999991</v>
      </c>
      <c r="E19" s="31">
        <f t="shared" si="4"/>
        <v>309794.66854999989</v>
      </c>
      <c r="F19" s="32"/>
      <c r="G19" s="33">
        <v>347946.17950000003</v>
      </c>
      <c r="H19" s="33">
        <v>104978.784</v>
      </c>
      <c r="I19" s="33">
        <v>347946.17950000003</v>
      </c>
      <c r="J19" s="33">
        <v>104978.784</v>
      </c>
      <c r="K19" s="1"/>
      <c r="L19" s="1"/>
      <c r="M19" s="1"/>
    </row>
    <row r="20" spans="1:13" ht="15.75" thickBot="1" x14ac:dyDescent="0.3">
      <c r="A20" s="37" t="s">
        <v>30</v>
      </c>
      <c r="B20" s="102"/>
      <c r="C20" s="37"/>
      <c r="D20" s="40">
        <v>0</v>
      </c>
      <c r="E20" s="41">
        <f>SUM(E21:E32)</f>
        <v>23803461.625295788</v>
      </c>
      <c r="F20" s="41">
        <f t="shared" ref="F20:J20" si="5">SUM(F21:F32)</f>
        <v>426043.94900000002</v>
      </c>
      <c r="G20" s="41">
        <f t="shared" si="5"/>
        <v>257456.62388</v>
      </c>
      <c r="H20" s="41">
        <f t="shared" si="5"/>
        <v>125832.02853000001</v>
      </c>
      <c r="I20" s="41">
        <f t="shared" si="5"/>
        <v>257456.62388</v>
      </c>
      <c r="J20" s="41">
        <f t="shared" si="5"/>
        <v>125832.02853000001</v>
      </c>
      <c r="K20" s="42"/>
      <c r="L20" s="42"/>
      <c r="M20" s="43"/>
    </row>
    <row r="21" spans="1:13" ht="15.75" thickTop="1" x14ac:dyDescent="0.25">
      <c r="A21" s="27" t="s">
        <v>31</v>
      </c>
      <c r="B21" s="100">
        <v>49522</v>
      </c>
      <c r="C21" s="29" t="s">
        <v>32</v>
      </c>
      <c r="D21" s="31"/>
      <c r="E21" s="31">
        <v>2401456.4118593996</v>
      </c>
      <c r="F21" s="32">
        <v>147417.12299999999</v>
      </c>
      <c r="G21" s="33"/>
      <c r="H21" s="33"/>
      <c r="I21" s="33">
        <v>0</v>
      </c>
      <c r="J21" s="33">
        <v>0</v>
      </c>
      <c r="K21" s="1"/>
      <c r="L21" s="1"/>
      <c r="M21" s="1"/>
    </row>
    <row r="22" spans="1:13" s="1" customFormat="1" x14ac:dyDescent="0.25">
      <c r="A22" s="27" t="s">
        <v>33</v>
      </c>
      <c r="B22" s="100">
        <v>49522</v>
      </c>
      <c r="C22" s="29" t="s">
        <v>32</v>
      </c>
      <c r="D22" s="31"/>
      <c r="E22" s="31">
        <v>4031618.3696785769</v>
      </c>
      <c r="F22" s="32">
        <v>92618.797000000006</v>
      </c>
      <c r="G22" s="33">
        <v>156131.00867000001</v>
      </c>
      <c r="H22" s="33">
        <v>96492.950450000004</v>
      </c>
      <c r="I22" s="33">
        <v>156131.00867000001</v>
      </c>
      <c r="J22" s="33">
        <v>96492.950450000004</v>
      </c>
    </row>
    <row r="23" spans="1:13" x14ac:dyDescent="0.25">
      <c r="A23" s="27" t="s">
        <v>34</v>
      </c>
      <c r="B23" s="100">
        <v>47423</v>
      </c>
      <c r="C23" s="29" t="s">
        <v>32</v>
      </c>
      <c r="D23" s="31"/>
      <c r="E23" s="31">
        <v>90.782983899999991</v>
      </c>
      <c r="F23" s="32"/>
      <c r="G23" s="33"/>
      <c r="H23" s="33"/>
      <c r="I23" s="33">
        <v>0</v>
      </c>
      <c r="J23" s="33">
        <v>0</v>
      </c>
      <c r="K23" s="1"/>
      <c r="L23" s="1"/>
      <c r="M23" s="1"/>
    </row>
    <row r="24" spans="1:13" x14ac:dyDescent="0.25">
      <c r="A24" s="27" t="s">
        <v>35</v>
      </c>
      <c r="B24" s="100">
        <v>51167</v>
      </c>
      <c r="C24" s="29" t="s">
        <v>32</v>
      </c>
      <c r="D24" s="31"/>
      <c r="E24" s="31">
        <v>412732.70965429995</v>
      </c>
      <c r="F24" s="32"/>
      <c r="G24" s="33">
        <v>13036.51604</v>
      </c>
      <c r="H24" s="33">
        <v>6439.3989000000001</v>
      </c>
      <c r="I24" s="33">
        <v>13036.51604</v>
      </c>
      <c r="J24" s="33">
        <v>6439.3989000000001</v>
      </c>
      <c r="K24" s="1"/>
      <c r="L24" s="1"/>
      <c r="M24" s="1"/>
    </row>
    <row r="25" spans="1:13" x14ac:dyDescent="0.25">
      <c r="A25" s="27" t="s">
        <v>36</v>
      </c>
      <c r="B25" s="100">
        <v>45505</v>
      </c>
      <c r="C25" s="29" t="s">
        <v>32</v>
      </c>
      <c r="D25" s="31"/>
      <c r="E25" s="31">
        <v>7622.9942984999998</v>
      </c>
      <c r="F25" s="32"/>
      <c r="G25" s="33">
        <v>2730.72</v>
      </c>
      <c r="H25" s="33">
        <v>77.47166</v>
      </c>
      <c r="I25" s="33">
        <v>2730.72</v>
      </c>
      <c r="J25" s="33">
        <v>77.47166</v>
      </c>
      <c r="K25" s="1"/>
      <c r="L25" s="1"/>
      <c r="M25" s="1"/>
    </row>
    <row r="26" spans="1:13" x14ac:dyDescent="0.25">
      <c r="A26" s="27" t="s">
        <v>37</v>
      </c>
      <c r="B26" s="100">
        <v>48519</v>
      </c>
      <c r="C26" s="29" t="s">
        <v>32</v>
      </c>
      <c r="D26" s="31"/>
      <c r="E26" s="31">
        <v>2147855.9966080002</v>
      </c>
      <c r="F26" s="32"/>
      <c r="G26" s="33"/>
      <c r="H26" s="33"/>
      <c r="I26" s="33">
        <v>0</v>
      </c>
      <c r="J26" s="33">
        <v>0</v>
      </c>
      <c r="K26" s="1"/>
      <c r="L26" s="1"/>
      <c r="M26" s="1"/>
    </row>
    <row r="27" spans="1:13" x14ac:dyDescent="0.25">
      <c r="A27" s="27" t="s">
        <v>38</v>
      </c>
      <c r="B27" s="100">
        <v>51167</v>
      </c>
      <c r="C27" s="29" t="s">
        <v>32</v>
      </c>
      <c r="D27" s="31"/>
      <c r="E27" s="31">
        <v>4508697.8556172419</v>
      </c>
      <c r="F27" s="32"/>
      <c r="G27" s="33"/>
      <c r="H27" s="33"/>
      <c r="I27" s="33">
        <v>0</v>
      </c>
      <c r="J27" s="33">
        <v>0</v>
      </c>
      <c r="K27" s="1"/>
      <c r="L27" s="1"/>
      <c r="M27" s="1"/>
    </row>
    <row r="28" spans="1:13" x14ac:dyDescent="0.25">
      <c r="A28" s="27" t="s">
        <v>39</v>
      </c>
      <c r="B28" s="100">
        <v>51167</v>
      </c>
      <c r="C28" s="29" t="s">
        <v>32</v>
      </c>
      <c r="D28" s="31"/>
      <c r="E28" s="31">
        <v>6036680.4379444867</v>
      </c>
      <c r="F28" s="32"/>
      <c r="G28" s="33"/>
      <c r="H28" s="33"/>
      <c r="I28" s="33">
        <v>0</v>
      </c>
      <c r="J28" s="33">
        <v>0</v>
      </c>
      <c r="K28" s="1"/>
      <c r="L28" s="1"/>
      <c r="M28" s="1"/>
    </row>
    <row r="29" spans="1:13" x14ac:dyDescent="0.25">
      <c r="A29" s="27" t="s">
        <v>40</v>
      </c>
      <c r="B29" s="100">
        <v>47423</v>
      </c>
      <c r="C29" s="29" t="s">
        <v>32</v>
      </c>
      <c r="D29" s="31"/>
      <c r="E29" s="31">
        <v>3053737.8691826998</v>
      </c>
      <c r="F29" s="32"/>
      <c r="G29" s="33">
        <v>80692.296050000004</v>
      </c>
      <c r="H29" s="33">
        <v>16212.88796</v>
      </c>
      <c r="I29" s="33">
        <v>80692.296050000004</v>
      </c>
      <c r="J29" s="33">
        <v>16212.88796</v>
      </c>
      <c r="K29" s="1"/>
      <c r="L29" s="1"/>
      <c r="M29" s="1"/>
    </row>
    <row r="30" spans="1:13" x14ac:dyDescent="0.25">
      <c r="A30" s="27" t="s">
        <v>41</v>
      </c>
      <c r="B30" s="100"/>
      <c r="C30" s="29" t="s">
        <v>20</v>
      </c>
      <c r="D30" s="31"/>
      <c r="E30" s="31">
        <v>0</v>
      </c>
      <c r="F30" s="32"/>
      <c r="G30" s="33"/>
      <c r="H30" s="33"/>
      <c r="I30" s="33">
        <v>0</v>
      </c>
      <c r="J30" s="33">
        <v>0</v>
      </c>
      <c r="K30" s="1"/>
      <c r="L30" s="1"/>
      <c r="M30" s="1"/>
    </row>
    <row r="31" spans="1:13" x14ac:dyDescent="0.25">
      <c r="A31" s="27" t="s">
        <v>42</v>
      </c>
      <c r="B31" s="100">
        <v>45566</v>
      </c>
      <c r="C31" s="29" t="s">
        <v>32</v>
      </c>
      <c r="D31" s="31"/>
      <c r="E31" s="31">
        <v>54357.105881400006</v>
      </c>
      <c r="F31" s="32"/>
      <c r="G31" s="33">
        <v>4866.0831200000002</v>
      </c>
      <c r="H31" s="33">
        <v>134.67094</v>
      </c>
      <c r="I31" s="33">
        <v>4866.0831200000002</v>
      </c>
      <c r="J31" s="33">
        <v>134.67094</v>
      </c>
      <c r="K31" s="1"/>
      <c r="L31" s="1"/>
      <c r="M31" s="1"/>
    </row>
    <row r="32" spans="1:13" x14ac:dyDescent="0.25">
      <c r="A32" s="27" t="s">
        <v>43</v>
      </c>
      <c r="B32" s="100">
        <v>52201</v>
      </c>
      <c r="C32" s="29" t="s">
        <v>32</v>
      </c>
      <c r="D32" s="31"/>
      <c r="E32" s="31">
        <v>1148611.0915872811</v>
      </c>
      <c r="F32" s="32">
        <v>186008.02900000001</v>
      </c>
      <c r="G32" s="33"/>
      <c r="H32" s="33">
        <v>6474.6486199999999</v>
      </c>
      <c r="I32" s="33">
        <v>0</v>
      </c>
      <c r="J32" s="33">
        <v>6474.6486199999999</v>
      </c>
      <c r="K32" s="1"/>
      <c r="L32" s="1"/>
      <c r="M32" s="1"/>
    </row>
    <row r="33" spans="1:10" ht="15.75" thickBot="1" x14ac:dyDescent="0.3">
      <c r="A33" s="37" t="s">
        <v>44</v>
      </c>
      <c r="B33" s="38"/>
      <c r="C33" s="37"/>
      <c r="D33" s="39">
        <v>0</v>
      </c>
      <c r="E33" s="41">
        <v>0</v>
      </c>
      <c r="F33" s="47"/>
      <c r="G33" s="41"/>
      <c r="H33" s="48"/>
      <c r="I33" s="39"/>
      <c r="J33" s="41"/>
    </row>
    <row r="34" spans="1:10" ht="15.75" thickTop="1" x14ac:dyDescent="0.25">
      <c r="A34" s="49" t="s">
        <v>45</v>
      </c>
      <c r="B34" s="29"/>
      <c r="C34" s="45" t="s">
        <v>20</v>
      </c>
      <c r="D34" s="31">
        <v>0</v>
      </c>
      <c r="E34" s="31">
        <v>0</v>
      </c>
      <c r="F34" s="46"/>
      <c r="G34" s="44"/>
      <c r="H34" s="44"/>
      <c r="I34" s="50"/>
      <c r="J34" s="51"/>
    </row>
    <row r="35" spans="1:10" ht="15.75" thickBot="1" x14ac:dyDescent="0.3">
      <c r="A35" s="37" t="s">
        <v>46</v>
      </c>
      <c r="B35" s="38"/>
      <c r="C35" s="37"/>
      <c r="D35" s="40">
        <v>43368.225999999995</v>
      </c>
      <c r="E35" s="41">
        <f>+E36</f>
        <v>2533207.0240000002</v>
      </c>
      <c r="F35" s="41">
        <f t="shared" ref="F35:J35" si="6">+F36</f>
        <v>0</v>
      </c>
      <c r="G35" s="41">
        <f t="shared" si="6"/>
        <v>3940.2020000000002</v>
      </c>
      <c r="H35" s="41">
        <f t="shared" si="6"/>
        <v>25091.388650000001</v>
      </c>
      <c r="I35" s="41">
        <f t="shared" si="6"/>
        <v>3940.2020000000002</v>
      </c>
      <c r="J35" s="41">
        <f t="shared" si="6"/>
        <v>25091</v>
      </c>
    </row>
    <row r="36" spans="1:10" ht="16.5" thickTop="1" thickBot="1" x14ac:dyDescent="0.3">
      <c r="A36" s="37" t="s">
        <v>47</v>
      </c>
      <c r="B36" s="38"/>
      <c r="C36" s="37" t="s">
        <v>48</v>
      </c>
      <c r="D36" s="39">
        <v>43368.225999999995</v>
      </c>
      <c r="E36" s="41">
        <f>+E39+E42+E43</f>
        <v>2533207.0240000002</v>
      </c>
      <c r="F36" s="41">
        <v>0</v>
      </c>
      <c r="G36" s="41">
        <v>3940.2020000000002</v>
      </c>
      <c r="H36" s="41">
        <f>+H43+H39</f>
        <v>25091.388650000001</v>
      </c>
      <c r="I36" s="41">
        <v>3940.2020000000002</v>
      </c>
      <c r="J36" s="41">
        <v>25091</v>
      </c>
    </row>
    <row r="37" spans="1:10" ht="15.75" thickTop="1" x14ac:dyDescent="0.25">
      <c r="A37" s="52" t="s">
        <v>49</v>
      </c>
      <c r="B37" s="53"/>
      <c r="C37" s="29"/>
      <c r="D37" s="31"/>
      <c r="E37" s="54"/>
      <c r="F37" s="55"/>
      <c r="G37" s="44"/>
      <c r="H37" s="44"/>
      <c r="I37" s="50"/>
      <c r="J37" s="44"/>
    </row>
    <row r="38" spans="1:10" x14ac:dyDescent="0.25">
      <c r="A38" s="52" t="s">
        <v>50</v>
      </c>
      <c r="B38" s="53"/>
      <c r="C38" s="29"/>
      <c r="D38" s="31"/>
      <c r="E38" s="54"/>
      <c r="F38" s="55"/>
      <c r="G38" s="44"/>
      <c r="H38" s="44"/>
      <c r="I38" s="50"/>
      <c r="J38" s="44"/>
    </row>
    <row r="39" spans="1:10" x14ac:dyDescent="0.25">
      <c r="A39" s="27" t="s">
        <v>51</v>
      </c>
      <c r="B39" s="28"/>
      <c r="C39" s="29" t="s">
        <v>20</v>
      </c>
      <c r="D39" s="31">
        <v>43180.115999999995</v>
      </c>
      <c r="E39" s="31">
        <f t="shared" ref="E39" si="7">+D39+F39-G39</f>
        <v>39239.913999999997</v>
      </c>
      <c r="F39" s="32"/>
      <c r="G39" s="33">
        <v>3940.2020000000002</v>
      </c>
      <c r="H39" s="33">
        <v>10128.388650000001</v>
      </c>
      <c r="I39" s="33">
        <v>3940.2020000000002</v>
      </c>
      <c r="J39" s="33">
        <v>10128.388650000001</v>
      </c>
    </row>
    <row r="40" spans="1:10" x14ac:dyDescent="0.25">
      <c r="A40" s="52" t="s">
        <v>52</v>
      </c>
      <c r="B40" s="53"/>
      <c r="C40" s="29"/>
      <c r="D40" s="30"/>
      <c r="E40" s="54"/>
      <c r="F40" s="55"/>
      <c r="G40" s="44"/>
      <c r="H40" s="44"/>
      <c r="I40" s="50"/>
      <c r="J40" s="44"/>
    </row>
    <row r="41" spans="1:10" x14ac:dyDescent="0.25">
      <c r="A41" s="57" t="s">
        <v>53</v>
      </c>
      <c r="B41" s="29"/>
      <c r="C41" s="29" t="s">
        <v>20</v>
      </c>
      <c r="D41" s="30"/>
      <c r="E41" s="54"/>
      <c r="F41" s="46"/>
      <c r="G41" s="44"/>
      <c r="H41" s="44"/>
      <c r="I41" s="50"/>
      <c r="J41" s="44"/>
    </row>
    <row r="42" spans="1:10" x14ac:dyDescent="0.25">
      <c r="A42" s="57" t="s">
        <v>54</v>
      </c>
      <c r="B42" s="29"/>
      <c r="C42" s="29" t="s">
        <v>20</v>
      </c>
      <c r="D42" s="56">
        <v>188.11</v>
      </c>
      <c r="E42" s="54">
        <v>188.11</v>
      </c>
      <c r="F42" s="46"/>
      <c r="G42" s="44"/>
      <c r="H42" s="44"/>
      <c r="I42" s="50"/>
      <c r="J42" s="44"/>
    </row>
    <row r="43" spans="1:10" x14ac:dyDescent="0.25">
      <c r="A43" s="52" t="s">
        <v>55</v>
      </c>
      <c r="B43" s="53"/>
      <c r="C43" s="29" t="s">
        <v>20</v>
      </c>
      <c r="D43" s="54"/>
      <c r="E43" s="54">
        <v>2493779</v>
      </c>
      <c r="F43" s="55"/>
      <c r="G43" s="44"/>
      <c r="H43" s="44">
        <v>14963</v>
      </c>
      <c r="I43" s="50"/>
      <c r="J43" s="44">
        <v>14963</v>
      </c>
    </row>
    <row r="44" spans="1:10" x14ac:dyDescent="0.25">
      <c r="A44" s="52" t="s">
        <v>56</v>
      </c>
      <c r="B44" s="58"/>
      <c r="C44" s="58"/>
      <c r="D44" s="31"/>
      <c r="E44" s="59"/>
      <c r="F44" s="60"/>
      <c r="G44" s="61"/>
      <c r="H44" s="61"/>
      <c r="I44" s="59"/>
      <c r="J44" s="61"/>
    </row>
    <row r="45" spans="1:10" ht="15.75" thickBot="1" x14ac:dyDescent="0.3">
      <c r="A45" s="62" t="s">
        <v>57</v>
      </c>
      <c r="B45" s="63"/>
      <c r="C45" s="64"/>
      <c r="D45" s="65"/>
      <c r="E45" s="65"/>
      <c r="F45" s="66"/>
      <c r="G45" s="67"/>
      <c r="H45" s="68"/>
      <c r="I45" s="69"/>
      <c r="J45" s="70"/>
    </row>
    <row r="46" spans="1:10" ht="15.75" thickBot="1" x14ac:dyDescent="0.3">
      <c r="A46" s="37" t="s">
        <v>58</v>
      </c>
      <c r="B46" s="38"/>
      <c r="C46" s="37" t="s">
        <v>48</v>
      </c>
      <c r="D46" s="39">
        <v>5574036.1779599991</v>
      </c>
      <c r="E46" s="41">
        <f>+E35+E20+E8</f>
        <v>31520090.84913579</v>
      </c>
      <c r="F46" s="41">
        <f t="shared" ref="F46:I46" si="8">+F35+F20+F8</f>
        <v>452516.37800000003</v>
      </c>
      <c r="G46" s="41">
        <f t="shared" si="8"/>
        <v>1271110.31953</v>
      </c>
      <c r="H46" s="41">
        <f t="shared" si="8"/>
        <v>1457178.9225899999</v>
      </c>
      <c r="I46" s="41">
        <f t="shared" si="8"/>
        <v>1271110.31953</v>
      </c>
      <c r="J46" s="41">
        <v>1457179</v>
      </c>
    </row>
    <row r="47" spans="1:10" ht="15.75" thickTop="1" x14ac:dyDescent="0.25">
      <c r="A47" s="71"/>
      <c r="B47" s="72"/>
      <c r="C47" s="73"/>
      <c r="D47" s="74"/>
      <c r="E47" s="74"/>
      <c r="F47" s="75"/>
      <c r="G47" s="74"/>
      <c r="H47" s="74">
        <f>+H46+G46</f>
        <v>2728289.2421199996</v>
      </c>
      <c r="I47" s="74"/>
      <c r="J47" s="74">
        <f>+J46+I46</f>
        <v>2728289.31953</v>
      </c>
    </row>
    <row r="48" spans="1:10" ht="15.75" thickBot="1" x14ac:dyDescent="0.3">
      <c r="A48" s="76"/>
      <c r="B48" s="77"/>
      <c r="C48" s="78"/>
      <c r="D48" s="79"/>
      <c r="E48" s="79"/>
      <c r="F48" s="80"/>
      <c r="G48" s="81"/>
      <c r="H48" s="82"/>
      <c r="I48" s="79"/>
      <c r="J48" s="81"/>
    </row>
    <row r="49" spans="1:8" ht="15.75" thickBot="1" x14ac:dyDescent="0.3">
      <c r="A49" s="83"/>
      <c r="B49" s="83"/>
      <c r="C49" s="84"/>
      <c r="D49" s="85"/>
      <c r="E49" s="85"/>
      <c r="F49" s="1"/>
      <c r="G49" s="1"/>
      <c r="H49" s="1"/>
    </row>
    <row r="50" spans="1:8" ht="20.25" thickBot="1" x14ac:dyDescent="0.35">
      <c r="A50" s="114" t="s">
        <v>69</v>
      </c>
      <c r="B50" s="115"/>
      <c r="C50" s="116"/>
      <c r="D50" s="85"/>
      <c r="E50" s="85"/>
      <c r="F50" s="1"/>
      <c r="G50" s="1"/>
      <c r="H50" s="1"/>
    </row>
    <row r="51" spans="1:8" x14ac:dyDescent="0.25">
      <c r="A51" s="103" t="s">
        <v>59</v>
      </c>
      <c r="B51" s="104"/>
      <c r="C51" s="105">
        <f>SUM(C52:C55)</f>
        <v>7113290</v>
      </c>
      <c r="D51" s="86"/>
      <c r="E51" s="86"/>
      <c r="F51" s="1"/>
      <c r="G51" s="1"/>
      <c r="H51" s="99"/>
    </row>
    <row r="52" spans="1:8" x14ac:dyDescent="0.25">
      <c r="A52" s="106" t="s">
        <v>60</v>
      </c>
      <c r="B52" s="107"/>
      <c r="C52" s="108">
        <v>5378834</v>
      </c>
      <c r="D52" s="87"/>
      <c r="E52" s="87"/>
      <c r="F52" s="1"/>
      <c r="G52" s="1"/>
      <c r="H52" s="1"/>
    </row>
    <row r="53" spans="1:8" x14ac:dyDescent="0.25">
      <c r="A53" s="109" t="s">
        <v>61</v>
      </c>
      <c r="B53" s="110"/>
      <c r="C53" s="108">
        <v>674663</v>
      </c>
      <c r="D53" s="88"/>
      <c r="E53" s="88"/>
      <c r="F53" s="1"/>
      <c r="G53" s="1"/>
      <c r="H53" s="1"/>
    </row>
    <row r="54" spans="1:8" x14ac:dyDescent="0.25">
      <c r="A54" s="109" t="s">
        <v>62</v>
      </c>
      <c r="B54" s="110"/>
      <c r="C54" s="108">
        <v>1025983</v>
      </c>
      <c r="D54" s="89"/>
      <c r="E54" s="89"/>
      <c r="F54" s="89"/>
      <c r="G54" s="89"/>
      <c r="H54" s="1"/>
    </row>
    <row r="55" spans="1:8" x14ac:dyDescent="0.25">
      <c r="A55" s="111" t="s">
        <v>63</v>
      </c>
      <c r="B55" s="112"/>
      <c r="C55" s="113">
        <v>33810</v>
      </c>
      <c r="D55" s="89"/>
      <c r="E55" s="89"/>
      <c r="F55" s="89"/>
      <c r="G55" s="89"/>
      <c r="H55" s="1"/>
    </row>
    <row r="56" spans="1:8" x14ac:dyDescent="0.25">
      <c r="A56" s="90"/>
      <c r="B56" s="91"/>
      <c r="C56" s="92"/>
      <c r="D56" s="89"/>
      <c r="E56" s="89"/>
      <c r="F56" s="89"/>
      <c r="G56" s="89"/>
      <c r="H56" s="1"/>
    </row>
    <row r="57" spans="1:8" x14ac:dyDescent="0.25">
      <c r="A57" s="93" t="s">
        <v>68</v>
      </c>
      <c r="B57" s="94"/>
      <c r="C57" s="95"/>
      <c r="D57" s="89"/>
      <c r="E57" s="89"/>
      <c r="F57" s="89"/>
      <c r="G57" s="89"/>
      <c r="H57" s="1"/>
    </row>
    <row r="58" spans="1:8" x14ac:dyDescent="0.25">
      <c r="A58" s="95" t="s">
        <v>64</v>
      </c>
      <c r="B58" s="83"/>
      <c r="C58" s="96"/>
      <c r="D58" s="89"/>
      <c r="E58" s="89"/>
      <c r="F58" s="89"/>
      <c r="G58" s="89"/>
      <c r="H58" s="1"/>
    </row>
    <row r="59" spans="1:8" x14ac:dyDescent="0.25">
      <c r="A59" s="95" t="s">
        <v>65</v>
      </c>
      <c r="B59" s="83"/>
      <c r="C59" s="1"/>
      <c r="D59" s="89"/>
      <c r="E59" s="89"/>
      <c r="F59" s="89"/>
      <c r="G59" s="89"/>
      <c r="H59" s="1"/>
    </row>
    <row r="60" spans="1:8" x14ac:dyDescent="0.25">
      <c r="A60" s="93" t="s">
        <v>66</v>
      </c>
      <c r="B60" s="94"/>
      <c r="C60" s="1"/>
      <c r="D60" s="89"/>
      <c r="E60" s="89"/>
      <c r="F60" s="89"/>
      <c r="G60" s="89"/>
      <c r="H60" s="1"/>
    </row>
    <row r="61" spans="1:8" x14ac:dyDescent="0.25">
      <c r="A61" s="97" t="s">
        <v>67</v>
      </c>
      <c r="B61" s="98"/>
      <c r="C61" s="1"/>
      <c r="D61" s="89"/>
      <c r="E61" s="89"/>
      <c r="F61" s="89"/>
      <c r="G61" s="89"/>
      <c r="H61" s="1"/>
    </row>
    <row r="62" spans="1:8" x14ac:dyDescent="0.25">
      <c r="A62" s="1"/>
      <c r="B62" s="1"/>
      <c r="C62" s="1"/>
      <c r="D62" s="89"/>
      <c r="E62" s="89"/>
      <c r="F62" s="89"/>
      <c r="G62" s="89"/>
      <c r="H62" s="1"/>
    </row>
    <row r="63" spans="1:8" x14ac:dyDescent="0.25">
      <c r="A63" s="1"/>
      <c r="B63" s="1"/>
      <c r="C63" s="1"/>
      <c r="D63" s="89"/>
      <c r="E63" s="89"/>
      <c r="F63" s="89"/>
      <c r="G63" s="89"/>
      <c r="H63" s="1"/>
    </row>
    <row r="64" spans="1:8" x14ac:dyDescent="0.25">
      <c r="A64" s="1"/>
      <c r="B64" s="1"/>
      <c r="C64" s="1"/>
      <c r="D64" s="89"/>
      <c r="E64" s="89"/>
      <c r="F64" s="89"/>
      <c r="G64" s="89"/>
      <c r="H64" s="1"/>
    </row>
    <row r="65" spans="4:7" x14ac:dyDescent="0.25">
      <c r="D65" s="89"/>
      <c r="E65" s="89"/>
      <c r="F65" s="89"/>
      <c r="G65" s="89"/>
    </row>
    <row r="66" spans="4:7" x14ac:dyDescent="0.25">
      <c r="D66" s="89"/>
      <c r="E66" s="89"/>
      <c r="F66" s="89"/>
      <c r="G66" s="89"/>
    </row>
    <row r="67" spans="4:7" x14ac:dyDescent="0.25">
      <c r="D67" s="89"/>
      <c r="E67" s="89"/>
      <c r="F67" s="89"/>
      <c r="G67" s="89"/>
    </row>
    <row r="68" spans="4:7" x14ac:dyDescent="0.25">
      <c r="D68" s="89"/>
      <c r="E68" s="89"/>
      <c r="F68" s="89"/>
      <c r="G68" s="89"/>
    </row>
    <row r="69" spans="4:7" x14ac:dyDescent="0.25">
      <c r="D69" s="89"/>
      <c r="E69" s="89"/>
      <c r="F69" s="89"/>
      <c r="G69" s="89"/>
    </row>
  </sheetData>
  <mergeCells count="6">
    <mergeCell ref="A50:C50"/>
    <mergeCell ref="A5:A7"/>
    <mergeCell ref="F5:J5"/>
    <mergeCell ref="F6:F7"/>
    <mergeCell ref="G6:H6"/>
    <mergeCell ref="I6:J6"/>
  </mergeCells>
  <pageMargins left="0.7" right="0.7" top="0.75" bottom="0.75" header="0.3" footer="0.3"/>
  <pageSetup paperSize="9" scale="53" fitToWidth="0" orientation="landscape" r:id="rId1"/>
  <ignoredErrors>
    <ignoredError sqref="E13:E19 E21" formula="1"/>
    <ignoredError sqref="E2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Usuario</cp:lastModifiedBy>
  <cp:lastPrinted>2022-07-26T14:28:04Z</cp:lastPrinted>
  <dcterms:created xsi:type="dcterms:W3CDTF">2022-07-18T12:01:24Z</dcterms:created>
  <dcterms:modified xsi:type="dcterms:W3CDTF">2022-07-26T14:28:08Z</dcterms:modified>
</cp:coreProperties>
</file>